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thenhsa.sharepoint.com/sites/NHSAWorkingGrouponcostingcommercialusesofpatientdata/Shared Documents/Working group files/NHSA pan-northern commercial costing method development/"/>
    </mc:Choice>
  </mc:AlternateContent>
  <xr:revisionPtr revIDLastSave="106" documentId="8_{17667D52-B4D8-44A2-99AF-191AC3FB1896}" xr6:coauthVersionLast="47" xr6:coauthVersionMax="47" xr10:uidLastSave="{85B2C9D0-737E-4AFC-B3BC-7781EF546EF4}"/>
  <bookViews>
    <workbookView xWindow="-120" yWindow="-120" windowWidth="29040" windowHeight="15720" xr2:uid="{00000000-000D-0000-FFFF-FFFF00000000}"/>
  </bookViews>
  <sheets>
    <sheet name="READ ME FIRST" sheetId="8" r:id="rId1"/>
    <sheet name="Project Setup" sheetId="1" r:id="rId2"/>
    <sheet name="Costing Template" sheetId="2" r:id="rId3"/>
    <sheet name="Quote Summary" sheetId="3" r:id="rId4"/>
    <sheet name="AfC Pay Scales" sheetId="4" r:id="rId5"/>
    <sheet name="Role Rates" sheetId="5" r:id="rId6"/>
    <sheet name="Assumptions Log" sheetId="6" r:id="rId7"/>
    <sheet name="Sources" sheetId="7" r:id="rId8"/>
  </sheets>
  <definedNames>
    <definedName name="_xlnm._FilterDatabase" localSheetId="4" hidden="1">'AfC Pay Scales'!$A$6:$H$18</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H22" i="5" l="1"/>
  <c r="H21" i="5"/>
  <c r="H20" i="5"/>
  <c r="H19" i="5"/>
  <c r="H18" i="5"/>
  <c r="H17" i="5"/>
  <c r="H16" i="5"/>
  <c r="H15" i="5"/>
  <c r="H14" i="5"/>
  <c r="H13" i="5"/>
  <c r="H12" i="5"/>
  <c r="H11" i="5"/>
  <c r="H10" i="5"/>
  <c r="H9" i="5"/>
  <c r="H8" i="5"/>
  <c r="H7" i="5"/>
  <c r="H6" i="5"/>
  <c r="C16" i="3"/>
  <c r="C15" i="3"/>
  <c r="C14" i="3"/>
  <c r="C13" i="3"/>
  <c r="C12" i="3"/>
  <c r="C11" i="3"/>
  <c r="C10" i="3"/>
  <c r="C9" i="3"/>
  <c r="C8" i="3"/>
  <c r="C7" i="3"/>
  <c r="C6" i="3"/>
  <c r="C5" i="3"/>
  <c r="J105" i="2"/>
  <c r="M104" i="2"/>
  <c r="K104" i="2"/>
  <c r="H104" i="2"/>
  <c r="I104" i="2" s="1"/>
  <c r="M103" i="2"/>
  <c r="K103" i="2"/>
  <c r="H103" i="2"/>
  <c r="I103" i="2" s="1"/>
  <c r="M102" i="2"/>
  <c r="K102" i="2"/>
  <c r="H102" i="2"/>
  <c r="I102" i="2" s="1"/>
  <c r="M101" i="2"/>
  <c r="K101" i="2"/>
  <c r="H101" i="2"/>
  <c r="I101" i="2" s="1"/>
  <c r="J98" i="2"/>
  <c r="M97" i="2"/>
  <c r="K97" i="2"/>
  <c r="H97" i="2"/>
  <c r="I97" i="2" s="1"/>
  <c r="M96" i="2"/>
  <c r="K96" i="2"/>
  <c r="H96" i="2"/>
  <c r="I96" i="2" s="1"/>
  <c r="M95" i="2"/>
  <c r="K95" i="2"/>
  <c r="H95" i="2"/>
  <c r="I95" i="2" s="1"/>
  <c r="M94" i="2"/>
  <c r="K94" i="2"/>
  <c r="H94" i="2"/>
  <c r="I94" i="2" s="1"/>
  <c r="J91" i="2"/>
  <c r="M90" i="2"/>
  <c r="K90" i="2"/>
  <c r="H90" i="2"/>
  <c r="I90" i="2" s="1"/>
  <c r="M89" i="2"/>
  <c r="K89" i="2"/>
  <c r="H89" i="2"/>
  <c r="I89" i="2" s="1"/>
  <c r="M88" i="2"/>
  <c r="K88" i="2"/>
  <c r="H88" i="2"/>
  <c r="I88" i="2" s="1"/>
  <c r="M87" i="2"/>
  <c r="K87" i="2"/>
  <c r="H87" i="2"/>
  <c r="I87" i="2" s="1"/>
  <c r="M86" i="2"/>
  <c r="K86" i="2"/>
  <c r="H86" i="2"/>
  <c r="I86" i="2" s="1"/>
  <c r="M85" i="2"/>
  <c r="K85" i="2"/>
  <c r="H85" i="2"/>
  <c r="I85" i="2" s="1"/>
  <c r="J82" i="2"/>
  <c r="M81" i="2"/>
  <c r="K81" i="2"/>
  <c r="H81" i="2"/>
  <c r="I81" i="2" s="1"/>
  <c r="M80" i="2"/>
  <c r="K80" i="2"/>
  <c r="H80" i="2"/>
  <c r="I80" i="2" s="1"/>
  <c r="M79" i="2"/>
  <c r="K79" i="2"/>
  <c r="H79" i="2"/>
  <c r="I79" i="2" s="1"/>
  <c r="M78" i="2"/>
  <c r="K78" i="2"/>
  <c r="H78" i="2"/>
  <c r="I78" i="2" s="1"/>
  <c r="M77" i="2"/>
  <c r="K77" i="2"/>
  <c r="H77" i="2"/>
  <c r="I77" i="2" s="1"/>
  <c r="M76" i="2"/>
  <c r="K76" i="2"/>
  <c r="H76" i="2"/>
  <c r="I76" i="2" s="1"/>
  <c r="J73" i="2"/>
  <c r="M72" i="2"/>
  <c r="K72" i="2"/>
  <c r="H72" i="2"/>
  <c r="I72" i="2" s="1"/>
  <c r="M71" i="2"/>
  <c r="K71" i="2"/>
  <c r="H71" i="2"/>
  <c r="I71" i="2" s="1"/>
  <c r="M70" i="2"/>
  <c r="K70" i="2"/>
  <c r="H70" i="2"/>
  <c r="I70" i="2" s="1"/>
  <c r="M69" i="2"/>
  <c r="K69" i="2"/>
  <c r="H69" i="2"/>
  <c r="I69" i="2" s="1"/>
  <c r="M68" i="2"/>
  <c r="K68" i="2"/>
  <c r="H68" i="2"/>
  <c r="I68" i="2" s="1"/>
  <c r="J65" i="2"/>
  <c r="M64" i="2"/>
  <c r="K64" i="2"/>
  <c r="H64" i="2"/>
  <c r="I64" i="2" s="1"/>
  <c r="M63" i="2"/>
  <c r="K63" i="2"/>
  <c r="H63" i="2"/>
  <c r="I63" i="2" s="1"/>
  <c r="M62" i="2"/>
  <c r="K62" i="2"/>
  <c r="H62" i="2"/>
  <c r="I62" i="2" s="1"/>
  <c r="M61" i="2"/>
  <c r="K61" i="2"/>
  <c r="H61" i="2"/>
  <c r="I61" i="2" s="1"/>
  <c r="M60" i="2"/>
  <c r="K60" i="2"/>
  <c r="H60" i="2"/>
  <c r="I60" i="2" s="1"/>
  <c r="M59" i="2"/>
  <c r="K59" i="2"/>
  <c r="H59" i="2"/>
  <c r="I59" i="2" s="1"/>
  <c r="M58" i="2"/>
  <c r="K58" i="2"/>
  <c r="H58" i="2"/>
  <c r="I58" i="2" s="1"/>
  <c r="J55" i="2"/>
  <c r="M54" i="2"/>
  <c r="K54" i="2"/>
  <c r="H54" i="2"/>
  <c r="I54" i="2" s="1"/>
  <c r="M53" i="2"/>
  <c r="K53" i="2"/>
  <c r="H53" i="2"/>
  <c r="I53" i="2" s="1"/>
  <c r="M52" i="2"/>
  <c r="K52" i="2"/>
  <c r="H52" i="2"/>
  <c r="I52" i="2" s="1"/>
  <c r="M51" i="2"/>
  <c r="K51" i="2"/>
  <c r="H51" i="2"/>
  <c r="I51" i="2" s="1"/>
  <c r="M50" i="2"/>
  <c r="K50" i="2"/>
  <c r="H50" i="2"/>
  <c r="I50" i="2" s="1"/>
  <c r="M49" i="2"/>
  <c r="K49" i="2"/>
  <c r="H49" i="2"/>
  <c r="I49" i="2" s="1"/>
  <c r="J46" i="2"/>
  <c r="M45" i="2"/>
  <c r="K45" i="2"/>
  <c r="H45" i="2"/>
  <c r="I45" i="2" s="1"/>
  <c r="M44" i="2"/>
  <c r="K44" i="2"/>
  <c r="H44" i="2"/>
  <c r="I44" i="2" s="1"/>
  <c r="M43" i="2"/>
  <c r="K43" i="2"/>
  <c r="H43" i="2"/>
  <c r="I43" i="2" s="1"/>
  <c r="M42" i="2"/>
  <c r="K42" i="2"/>
  <c r="H42" i="2"/>
  <c r="I42" i="2" s="1"/>
  <c r="M41" i="2"/>
  <c r="K41" i="2"/>
  <c r="H41" i="2"/>
  <c r="I41" i="2" s="1"/>
  <c r="M40" i="2"/>
  <c r="K40" i="2"/>
  <c r="H40" i="2"/>
  <c r="I40" i="2" s="1"/>
  <c r="J37" i="2"/>
  <c r="M36" i="2"/>
  <c r="K36" i="2"/>
  <c r="H36" i="2"/>
  <c r="I36" i="2" s="1"/>
  <c r="M35" i="2"/>
  <c r="K35" i="2"/>
  <c r="H35" i="2"/>
  <c r="I35" i="2" s="1"/>
  <c r="M34" i="2"/>
  <c r="K34" i="2"/>
  <c r="H34" i="2"/>
  <c r="I34" i="2" s="1"/>
  <c r="M33" i="2"/>
  <c r="K33" i="2"/>
  <c r="H33" i="2"/>
  <c r="I33" i="2" s="1"/>
  <c r="M32" i="2"/>
  <c r="K32" i="2"/>
  <c r="H32" i="2"/>
  <c r="I32" i="2" s="1"/>
  <c r="M31" i="2"/>
  <c r="K31" i="2"/>
  <c r="H31" i="2"/>
  <c r="I31" i="2" s="1"/>
  <c r="J28" i="2"/>
  <c r="M27" i="2"/>
  <c r="K27" i="2"/>
  <c r="H27" i="2"/>
  <c r="I27" i="2" s="1"/>
  <c r="M26" i="2"/>
  <c r="K26" i="2"/>
  <c r="H26" i="2"/>
  <c r="I26" i="2" s="1"/>
  <c r="M25" i="2"/>
  <c r="K25" i="2"/>
  <c r="H25" i="2"/>
  <c r="I25" i="2" s="1"/>
  <c r="M24" i="2"/>
  <c r="K24" i="2"/>
  <c r="H24" i="2"/>
  <c r="I24" i="2" s="1"/>
  <c r="M23" i="2"/>
  <c r="K23" i="2"/>
  <c r="H23" i="2"/>
  <c r="I23" i="2" s="1"/>
  <c r="J20" i="2"/>
  <c r="M19" i="2"/>
  <c r="K19" i="2"/>
  <c r="H19" i="2"/>
  <c r="I19" i="2" s="1"/>
  <c r="M18" i="2"/>
  <c r="K18" i="2"/>
  <c r="H18" i="2"/>
  <c r="I18" i="2" s="1"/>
  <c r="M17" i="2"/>
  <c r="K17" i="2"/>
  <c r="H17" i="2"/>
  <c r="I17" i="2" s="1"/>
  <c r="M16" i="2"/>
  <c r="K16" i="2"/>
  <c r="H16" i="2"/>
  <c r="I16" i="2" s="1"/>
  <c r="M15" i="2"/>
  <c r="K15" i="2"/>
  <c r="H15" i="2"/>
  <c r="I15" i="2" s="1"/>
  <c r="M14" i="2"/>
  <c r="K14" i="2"/>
  <c r="H14" i="2"/>
  <c r="I14" i="2" s="1"/>
  <c r="J11" i="2"/>
  <c r="M10" i="2"/>
  <c r="K10" i="2"/>
  <c r="H10" i="2"/>
  <c r="I10" i="2" s="1"/>
  <c r="M9" i="2"/>
  <c r="K9" i="2"/>
  <c r="H9" i="2"/>
  <c r="I9" i="2" s="1"/>
  <c r="M8" i="2"/>
  <c r="K8" i="2"/>
  <c r="H8" i="2"/>
  <c r="I8" i="2" s="1"/>
  <c r="M7" i="2"/>
  <c r="K7" i="2"/>
  <c r="H7" i="2"/>
  <c r="I7" i="2" s="1"/>
  <c r="M6" i="2"/>
  <c r="K6" i="2"/>
  <c r="H6" i="2"/>
  <c r="I6" i="2" s="1"/>
  <c r="C17" i="3" l="1"/>
  <c r="B5" i="3"/>
  <c r="I11" i="2"/>
  <c r="L6" i="2"/>
  <c r="L7" i="2"/>
  <c r="L8" i="2"/>
  <c r="L9" i="2"/>
  <c r="L10" i="2"/>
  <c r="B6" i="3"/>
  <c r="I20" i="2"/>
  <c r="L14" i="2"/>
  <c r="L15" i="2"/>
  <c r="L16" i="2"/>
  <c r="L17" i="2"/>
  <c r="L18" i="2"/>
  <c r="L19" i="2"/>
  <c r="B7" i="3"/>
  <c r="I28" i="2"/>
  <c r="L23" i="2"/>
  <c r="L24" i="2"/>
  <c r="L25" i="2"/>
  <c r="L26" i="2"/>
  <c r="L27" i="2"/>
  <c r="B8" i="3"/>
  <c r="I37" i="2"/>
  <c r="L31" i="2"/>
  <c r="L32" i="2"/>
  <c r="L33" i="2"/>
  <c r="L34" i="2"/>
  <c r="L35" i="2"/>
  <c r="L36" i="2"/>
  <c r="B9" i="3"/>
  <c r="I46" i="2"/>
  <c r="L40" i="2"/>
  <c r="L41" i="2"/>
  <c r="L42" i="2"/>
  <c r="L43" i="2"/>
  <c r="L44" i="2"/>
  <c r="L45" i="2"/>
  <c r="B10" i="3"/>
  <c r="I55" i="2"/>
  <c r="L49" i="2"/>
  <c r="L50" i="2"/>
  <c r="L51" i="2"/>
  <c r="L52" i="2"/>
  <c r="L53" i="2"/>
  <c r="L54" i="2"/>
  <c r="B11" i="3"/>
  <c r="I65" i="2"/>
  <c r="L58" i="2"/>
  <c r="L59" i="2"/>
  <c r="L60" i="2"/>
  <c r="L61" i="2"/>
  <c r="L62" i="2"/>
  <c r="L63" i="2"/>
  <c r="L64" i="2"/>
  <c r="B12" i="3"/>
  <c r="I73" i="2"/>
  <c r="L68" i="2"/>
  <c r="L69" i="2"/>
  <c r="L70" i="2"/>
  <c r="L71" i="2"/>
  <c r="L72" i="2"/>
  <c r="B13" i="3"/>
  <c r="I82" i="2"/>
  <c r="L76" i="2"/>
  <c r="L77" i="2"/>
  <c r="L78" i="2"/>
  <c r="L79" i="2"/>
  <c r="L80" i="2"/>
  <c r="L81" i="2"/>
  <c r="B14" i="3"/>
  <c r="I91" i="2"/>
  <c r="L85" i="2"/>
  <c r="L86" i="2"/>
  <c r="L87" i="2"/>
  <c r="L88" i="2"/>
  <c r="L89" i="2"/>
  <c r="L90" i="2"/>
  <c r="B15" i="3"/>
  <c r="I98" i="2"/>
  <c r="L94" i="2"/>
  <c r="L95" i="2"/>
  <c r="L96" i="2"/>
  <c r="L97" i="2"/>
  <c r="B16" i="3"/>
  <c r="I105" i="2"/>
  <c r="L101" i="2"/>
  <c r="L102" i="2"/>
  <c r="L103" i="2"/>
  <c r="L104" i="2"/>
  <c r="D6" i="5"/>
  <c r="D11" i="5"/>
  <c r="D10" i="5"/>
  <c r="D9" i="5"/>
  <c r="D7" i="5"/>
  <c r="D20" i="5"/>
  <c r="D19" i="5"/>
  <c r="D18" i="5"/>
  <c r="D17" i="5"/>
  <c r="D15" i="5"/>
  <c r="D14" i="5"/>
  <c r="D13" i="5"/>
  <c r="D8" i="5"/>
  <c r="D21" i="5"/>
  <c r="G21" i="5" l="1"/>
  <c r="G20" i="5"/>
  <c r="G19" i="5"/>
  <c r="G18" i="5"/>
  <c r="G17" i="5"/>
  <c r="G15" i="5"/>
  <c r="G14" i="5"/>
  <c r="G13" i="5"/>
  <c r="G8" i="5"/>
  <c r="G11" i="5"/>
  <c r="G10" i="5"/>
  <c r="G9" i="5"/>
  <c r="G7" i="5"/>
  <c r="G6" i="5"/>
  <c r="N104" i="2"/>
  <c r="O104" i="2" s="1"/>
  <c r="N103" i="2"/>
  <c r="O103" i="2" s="1"/>
  <c r="N102" i="2"/>
  <c r="O102" i="2" s="1"/>
  <c r="D16" i="3"/>
  <c r="L105" i="2"/>
  <c r="N101" i="2"/>
  <c r="N97" i="2"/>
  <c r="O97" i="2" s="1"/>
  <c r="N96" i="2"/>
  <c r="O96" i="2" s="1"/>
  <c r="N95" i="2"/>
  <c r="O95" i="2" s="1"/>
  <c r="D15" i="3"/>
  <c r="L98" i="2"/>
  <c r="N94" i="2"/>
  <c r="N90" i="2"/>
  <c r="O90" i="2" s="1"/>
  <c r="N89" i="2"/>
  <c r="O89" i="2" s="1"/>
  <c r="N88" i="2"/>
  <c r="O88" i="2" s="1"/>
  <c r="N87" i="2"/>
  <c r="O87" i="2" s="1"/>
  <c r="N86" i="2"/>
  <c r="O86" i="2" s="1"/>
  <c r="D14" i="3"/>
  <c r="L91" i="2"/>
  <c r="N85" i="2"/>
  <c r="N81" i="2"/>
  <c r="O81" i="2" s="1"/>
  <c r="N80" i="2"/>
  <c r="O80" i="2" s="1"/>
  <c r="N79" i="2"/>
  <c r="O79" i="2" s="1"/>
  <c r="N78" i="2"/>
  <c r="O78" i="2" s="1"/>
  <c r="N77" i="2"/>
  <c r="O77" i="2" s="1"/>
  <c r="D13" i="3"/>
  <c r="L82" i="2"/>
  <c r="N76" i="2"/>
  <c r="N72" i="2"/>
  <c r="O72" i="2" s="1"/>
  <c r="N71" i="2"/>
  <c r="O71" i="2" s="1"/>
  <c r="N70" i="2"/>
  <c r="O70" i="2" s="1"/>
  <c r="N69" i="2"/>
  <c r="O69" i="2" s="1"/>
  <c r="D12" i="3"/>
  <c r="L73" i="2"/>
  <c r="N68" i="2"/>
  <c r="N64" i="2"/>
  <c r="O64" i="2" s="1"/>
  <c r="N63" i="2"/>
  <c r="O63" i="2" s="1"/>
  <c r="N62" i="2"/>
  <c r="O62" i="2" s="1"/>
  <c r="N61" i="2"/>
  <c r="O61" i="2" s="1"/>
  <c r="N60" i="2"/>
  <c r="O60" i="2" s="1"/>
  <c r="N59" i="2"/>
  <c r="O59" i="2" s="1"/>
  <c r="D11" i="3"/>
  <c r="L65" i="2"/>
  <c r="N58" i="2"/>
  <c r="N54" i="2"/>
  <c r="O54" i="2" s="1"/>
  <c r="N53" i="2"/>
  <c r="O53" i="2" s="1"/>
  <c r="N52" i="2"/>
  <c r="O52" i="2" s="1"/>
  <c r="N51" i="2"/>
  <c r="O51" i="2" s="1"/>
  <c r="N50" i="2"/>
  <c r="O50" i="2" s="1"/>
  <c r="D10" i="3"/>
  <c r="L55" i="2"/>
  <c r="N49" i="2"/>
  <c r="N45" i="2"/>
  <c r="O45" i="2" s="1"/>
  <c r="N44" i="2"/>
  <c r="O44" i="2" s="1"/>
  <c r="N43" i="2"/>
  <c r="O43" i="2" s="1"/>
  <c r="N42" i="2"/>
  <c r="O42" i="2" s="1"/>
  <c r="N41" i="2"/>
  <c r="O41" i="2" s="1"/>
  <c r="D9" i="3"/>
  <c r="L46" i="2"/>
  <c r="N40" i="2"/>
  <c r="N36" i="2"/>
  <c r="O36" i="2" s="1"/>
  <c r="N35" i="2"/>
  <c r="O35" i="2" s="1"/>
  <c r="N34" i="2"/>
  <c r="O34" i="2" s="1"/>
  <c r="N33" i="2"/>
  <c r="O33" i="2" s="1"/>
  <c r="N32" i="2"/>
  <c r="O32" i="2" s="1"/>
  <c r="D8" i="3"/>
  <c r="L37" i="2"/>
  <c r="N31" i="2"/>
  <c r="N27" i="2"/>
  <c r="O27" i="2" s="1"/>
  <c r="N26" i="2"/>
  <c r="O26" i="2" s="1"/>
  <c r="N25" i="2"/>
  <c r="O25" i="2" s="1"/>
  <c r="N24" i="2"/>
  <c r="O24" i="2" s="1"/>
  <c r="D7" i="3"/>
  <c r="L28" i="2"/>
  <c r="N23" i="2"/>
  <c r="N19" i="2"/>
  <c r="O19" i="2" s="1"/>
  <c r="N18" i="2"/>
  <c r="O18" i="2" s="1"/>
  <c r="N17" i="2"/>
  <c r="O17" i="2" s="1"/>
  <c r="N16" i="2"/>
  <c r="O16" i="2" s="1"/>
  <c r="N15" i="2"/>
  <c r="O15" i="2" s="1"/>
  <c r="D6" i="3"/>
  <c r="L20" i="2"/>
  <c r="N14" i="2"/>
  <c r="N10" i="2"/>
  <c r="O10" i="2" s="1"/>
  <c r="N9" i="2"/>
  <c r="O9" i="2" s="1"/>
  <c r="N8" i="2"/>
  <c r="O8" i="2" s="1"/>
  <c r="N7" i="2"/>
  <c r="O7" i="2" s="1"/>
  <c r="D5" i="3"/>
  <c r="L11" i="2"/>
  <c r="N6" i="2"/>
  <c r="B17" i="3"/>
  <c r="D17" i="3" l="1"/>
  <c r="E5" i="3"/>
  <c r="N11" i="2"/>
  <c r="O6" i="2"/>
  <c r="E6" i="3"/>
  <c r="N20" i="2"/>
  <c r="O14" i="2"/>
  <c r="E7" i="3"/>
  <c r="N28" i="2"/>
  <c r="O23" i="2"/>
  <c r="E8" i="3"/>
  <c r="N37" i="2"/>
  <c r="O31" i="2"/>
  <c r="E9" i="3"/>
  <c r="N46" i="2"/>
  <c r="O40" i="2"/>
  <c r="E10" i="3"/>
  <c r="N55" i="2"/>
  <c r="O49" i="2"/>
  <c r="E11" i="3"/>
  <c r="N65" i="2"/>
  <c r="O58" i="2"/>
  <c r="E12" i="3"/>
  <c r="N73" i="2"/>
  <c r="O68" i="2"/>
  <c r="E13" i="3"/>
  <c r="N82" i="2"/>
  <c r="O76" i="2"/>
  <c r="E14" i="3"/>
  <c r="N91" i="2"/>
  <c r="O85" i="2"/>
  <c r="E15" i="3"/>
  <c r="N98" i="2"/>
  <c r="O94" i="2"/>
  <c r="E16" i="3"/>
  <c r="N105" i="2"/>
  <c r="O101" i="2"/>
  <c r="F6" i="5"/>
  <c r="F11" i="5"/>
  <c r="F10" i="5"/>
  <c r="F9" i="5"/>
  <c r="F7" i="5"/>
  <c r="F20" i="5"/>
  <c r="F19" i="5"/>
  <c r="F18" i="5"/>
  <c r="F17" i="5"/>
  <c r="F15" i="5"/>
  <c r="F14" i="5"/>
  <c r="F13" i="5"/>
  <c r="F8" i="5"/>
  <c r="F21" i="5"/>
  <c r="F16" i="3" l="1"/>
  <c r="O105" i="2"/>
  <c r="F15" i="3"/>
  <c r="O98" i="2"/>
  <c r="F14" i="3"/>
  <c r="O91" i="2"/>
  <c r="F13" i="3"/>
  <c r="O82" i="2"/>
  <c r="F12" i="3"/>
  <c r="O73" i="2"/>
  <c r="F11" i="3"/>
  <c r="O65" i="2"/>
  <c r="F10" i="3"/>
  <c r="O55" i="2"/>
  <c r="F9" i="3"/>
  <c r="O46" i="2"/>
  <c r="F8" i="3"/>
  <c r="O37" i="2"/>
  <c r="F7" i="3"/>
  <c r="O28" i="2"/>
  <c r="F6" i="3"/>
  <c r="O20" i="2"/>
  <c r="F5" i="3"/>
  <c r="O11" i="2"/>
  <c r="E17" i="3"/>
  <c r="O107" i="2" l="1"/>
  <c r="F17" i="3"/>
  <c r="F18" i="3"/>
  <c r="F19" i="3" s="1"/>
  <c r="F20" i="3" l="1"/>
  <c r="F21"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Copilot</author>
  </authors>
  <commentList>
    <comment ref="E4" authorId="0" shapeId="0" xr:uid="{00000000-0006-0000-0100-000001000000}">
      <text>
        <r>
          <rPr>
            <sz val="10"/>
            <rFont val="Arial"/>
            <family val="2"/>
          </rPr>
          <t>Select a staff band. Unit rate is then populated from the Role Rates sheet using VLOOKUP. Use Local / non-AfC for local or non-AfC charges and enter/override the rate locally.</t>
        </r>
      </text>
    </comment>
    <comment ref="H4" authorId="0" shapeId="0" xr:uid="{00000000-0006-0000-0100-000002000000}">
      <text>
        <r>
          <rPr>
            <sz val="10"/>
            <rFont val="Arial"/>
            <family val="2"/>
          </rPr>
          <t>Formula uses VLOOKUP against Staff Band on Role Rates. Day/Hour choice is controlled by Unit. Override only where locally approved.</t>
        </r>
      </text>
    </comment>
    <comment ref="K14" authorId="0" shapeId="0" xr:uid="{00000000-0006-0000-0100-000003000000}">
      <text>
        <r>
          <rPr>
            <sz val="10"/>
            <rFont val="Arial"/>
            <family val="2"/>
          </rPr>
          <t>Default linked to Project Setup. Override locally if a different overhead applies to this line.</t>
        </r>
      </text>
    </comment>
    <comment ref="M14" authorId="0" shapeId="0" xr:uid="{00000000-0006-0000-0100-000040000000}">
      <text>
        <r>
          <rPr>
            <sz val="10"/>
            <rFont val="Arial"/>
            <family val="2"/>
          </rPr>
          <t>Use only where locally approved. For revenue share/royalty mechanisms, document terms in Assumptions Log.</t>
        </r>
      </text>
    </comment>
    <comment ref="Q14" authorId="0" shapeId="0" xr:uid="{00000000-0006-0000-0100-00007D000000}">
      <text>
        <r>
          <rPr>
            <sz val="10"/>
            <rFont val="Arial"/>
            <family val="2"/>
          </rPr>
          <t>Record source of rate, assumption, exclusion, sponsor dependency or approval route.</t>
        </r>
      </text>
    </comment>
    <comment ref="K15" authorId="0" shapeId="0" xr:uid="{00000000-0006-0000-0100-000004000000}">
      <text>
        <r>
          <rPr>
            <sz val="10"/>
            <rFont val="Arial"/>
            <family val="2"/>
          </rPr>
          <t>Default linked to Project Setup. Override locally if a different overhead applies to this line.</t>
        </r>
      </text>
    </comment>
    <comment ref="M15" authorId="0" shapeId="0" xr:uid="{00000000-0006-0000-0100-000041000000}">
      <text>
        <r>
          <rPr>
            <sz val="10"/>
            <rFont val="Arial"/>
            <family val="2"/>
          </rPr>
          <t>Use only where locally approved. For revenue share/royalty mechanisms, document terms in Assumptions Log.</t>
        </r>
      </text>
    </comment>
    <comment ref="Q15" authorId="0" shapeId="0" xr:uid="{00000000-0006-0000-0100-00007E000000}">
      <text>
        <r>
          <rPr>
            <sz val="10"/>
            <rFont val="Arial"/>
            <family val="2"/>
          </rPr>
          <t>Record source of rate, assumption, exclusion, sponsor dependency or approval route.</t>
        </r>
      </text>
    </comment>
    <comment ref="K16" authorId="0" shapeId="0" xr:uid="{00000000-0006-0000-0100-000005000000}">
      <text>
        <r>
          <rPr>
            <sz val="10"/>
            <rFont val="Arial"/>
            <family val="2"/>
          </rPr>
          <t>Default linked to Project Setup. Override locally if a different overhead applies to this line.</t>
        </r>
      </text>
    </comment>
    <comment ref="M16" authorId="0" shapeId="0" xr:uid="{00000000-0006-0000-0100-000042000000}">
      <text>
        <r>
          <rPr>
            <sz val="10"/>
            <rFont val="Arial"/>
            <family val="2"/>
          </rPr>
          <t>Use only where locally approved. For revenue share/royalty mechanisms, document terms in Assumptions Log.</t>
        </r>
      </text>
    </comment>
    <comment ref="Q16" authorId="0" shapeId="0" xr:uid="{00000000-0006-0000-0100-00007F000000}">
      <text>
        <r>
          <rPr>
            <sz val="10"/>
            <rFont val="Arial"/>
            <family val="2"/>
          </rPr>
          <t>Record source of rate, assumption, exclusion, sponsor dependency or approval route.</t>
        </r>
      </text>
    </comment>
    <comment ref="K17" authorId="0" shapeId="0" xr:uid="{00000000-0006-0000-0100-000006000000}">
      <text>
        <r>
          <rPr>
            <sz val="10"/>
            <rFont val="Arial"/>
            <family val="2"/>
          </rPr>
          <t>Default linked to Project Setup. Override locally if a different overhead applies to this line.</t>
        </r>
      </text>
    </comment>
    <comment ref="M17" authorId="0" shapeId="0" xr:uid="{00000000-0006-0000-0100-000043000000}">
      <text>
        <r>
          <rPr>
            <sz val="10"/>
            <rFont val="Arial"/>
            <family val="2"/>
          </rPr>
          <t>Use only where locally approved. For revenue share/royalty mechanisms, document terms in Assumptions Log.</t>
        </r>
      </text>
    </comment>
    <comment ref="Q17" authorId="0" shapeId="0" xr:uid="{00000000-0006-0000-0100-000080000000}">
      <text>
        <r>
          <rPr>
            <sz val="10"/>
            <rFont val="Arial"/>
            <family val="2"/>
          </rPr>
          <t>Record source of rate, assumption, exclusion, sponsor dependency or approval route.</t>
        </r>
      </text>
    </comment>
    <comment ref="K18" authorId="0" shapeId="0" xr:uid="{00000000-0006-0000-0100-000007000000}">
      <text>
        <r>
          <rPr>
            <sz val="10"/>
            <rFont val="Arial"/>
            <family val="2"/>
          </rPr>
          <t>Default linked to Project Setup. Override locally if a different overhead applies to this line.</t>
        </r>
      </text>
    </comment>
    <comment ref="M18" authorId="0" shapeId="0" xr:uid="{00000000-0006-0000-0100-000044000000}">
      <text>
        <r>
          <rPr>
            <sz val="10"/>
            <rFont val="Arial"/>
            <family val="2"/>
          </rPr>
          <t>Use only where locally approved. For revenue share/royalty mechanisms, document terms in Assumptions Log.</t>
        </r>
      </text>
    </comment>
    <comment ref="Q18" authorId="0" shapeId="0" xr:uid="{00000000-0006-0000-0100-000081000000}">
      <text>
        <r>
          <rPr>
            <sz val="10"/>
            <rFont val="Arial"/>
            <family val="2"/>
          </rPr>
          <t>Record source of rate, assumption, exclusion, sponsor dependency or approval route.</t>
        </r>
      </text>
    </comment>
    <comment ref="K19" authorId="0" shapeId="0" xr:uid="{00000000-0006-0000-0100-000008000000}">
      <text>
        <r>
          <rPr>
            <sz val="10"/>
            <rFont val="Arial"/>
            <family val="2"/>
          </rPr>
          <t>Default linked to Project Setup. Override locally if a different overhead applies to this line.</t>
        </r>
      </text>
    </comment>
    <comment ref="M19" authorId="0" shapeId="0" xr:uid="{00000000-0006-0000-0100-000045000000}">
      <text>
        <r>
          <rPr>
            <sz val="10"/>
            <rFont val="Arial"/>
            <family val="2"/>
          </rPr>
          <t>Use only where locally approved. For revenue share/royalty mechanisms, document terms in Assumptions Log.</t>
        </r>
      </text>
    </comment>
    <comment ref="Q19" authorId="0" shapeId="0" xr:uid="{00000000-0006-0000-0100-000082000000}">
      <text>
        <r>
          <rPr>
            <sz val="10"/>
            <rFont val="Arial"/>
            <family val="2"/>
          </rPr>
          <t>Record source of rate, assumption, exclusion, sponsor dependency or approval route.</t>
        </r>
      </text>
    </comment>
    <comment ref="K23" authorId="0" shapeId="0" xr:uid="{00000000-0006-0000-0100-000009000000}">
      <text>
        <r>
          <rPr>
            <sz val="10"/>
            <rFont val="Arial"/>
            <family val="2"/>
          </rPr>
          <t>Default linked to Project Setup. Override locally if a different overhead applies to this line.</t>
        </r>
      </text>
    </comment>
    <comment ref="M23" authorId="0" shapeId="0" xr:uid="{00000000-0006-0000-0100-000046000000}">
      <text>
        <r>
          <rPr>
            <sz val="10"/>
            <rFont val="Arial"/>
            <family val="2"/>
          </rPr>
          <t>Use only where locally approved. For revenue share/royalty mechanisms, document terms in Assumptions Log.</t>
        </r>
      </text>
    </comment>
    <comment ref="Q23" authorId="0" shapeId="0" xr:uid="{00000000-0006-0000-0100-000083000000}">
      <text>
        <r>
          <rPr>
            <sz val="10"/>
            <rFont val="Arial"/>
            <family val="2"/>
          </rPr>
          <t>Record source of rate, assumption, exclusion, sponsor dependency or approval route.</t>
        </r>
      </text>
    </comment>
    <comment ref="K24" authorId="0" shapeId="0" xr:uid="{00000000-0006-0000-0100-00000A000000}">
      <text>
        <r>
          <rPr>
            <sz val="10"/>
            <rFont val="Arial"/>
            <family val="2"/>
          </rPr>
          <t>Default linked to Project Setup. Override locally if a different overhead applies to this line.</t>
        </r>
      </text>
    </comment>
    <comment ref="M24" authorId="0" shapeId="0" xr:uid="{00000000-0006-0000-0100-000047000000}">
      <text>
        <r>
          <rPr>
            <sz val="10"/>
            <rFont val="Arial"/>
            <family val="2"/>
          </rPr>
          <t>Use only where locally approved. For revenue share/royalty mechanisms, document terms in Assumptions Log.</t>
        </r>
      </text>
    </comment>
    <comment ref="Q24" authorId="0" shapeId="0" xr:uid="{00000000-0006-0000-0100-000084000000}">
      <text>
        <r>
          <rPr>
            <sz val="10"/>
            <rFont val="Arial"/>
            <family val="2"/>
          </rPr>
          <t>Record source of rate, assumption, exclusion, sponsor dependency or approval route.</t>
        </r>
      </text>
    </comment>
    <comment ref="K25" authorId="0" shapeId="0" xr:uid="{00000000-0006-0000-0100-00000B000000}">
      <text>
        <r>
          <rPr>
            <sz val="10"/>
            <rFont val="Arial"/>
            <family val="2"/>
          </rPr>
          <t>Default linked to Project Setup. Override locally if a different overhead applies to this line.</t>
        </r>
      </text>
    </comment>
    <comment ref="M25" authorId="0" shapeId="0" xr:uid="{00000000-0006-0000-0100-000048000000}">
      <text>
        <r>
          <rPr>
            <sz val="10"/>
            <rFont val="Arial"/>
            <family val="2"/>
          </rPr>
          <t>Use only where locally approved. For revenue share/royalty mechanisms, document terms in Assumptions Log.</t>
        </r>
      </text>
    </comment>
    <comment ref="Q25" authorId="0" shapeId="0" xr:uid="{00000000-0006-0000-0100-000085000000}">
      <text>
        <r>
          <rPr>
            <sz val="10"/>
            <rFont val="Arial"/>
            <family val="2"/>
          </rPr>
          <t>Record source of rate, assumption, exclusion, sponsor dependency or approval route.</t>
        </r>
      </text>
    </comment>
    <comment ref="K26" authorId="0" shapeId="0" xr:uid="{00000000-0006-0000-0100-00000C000000}">
      <text>
        <r>
          <rPr>
            <sz val="10"/>
            <rFont val="Arial"/>
            <family val="2"/>
          </rPr>
          <t>Default linked to Project Setup. Override locally if a different overhead applies to this line.</t>
        </r>
      </text>
    </comment>
    <comment ref="M26" authorId="0" shapeId="0" xr:uid="{00000000-0006-0000-0100-000049000000}">
      <text>
        <r>
          <rPr>
            <sz val="10"/>
            <rFont val="Arial"/>
            <family val="2"/>
          </rPr>
          <t>Use only where locally approved. For revenue share/royalty mechanisms, document terms in Assumptions Log.</t>
        </r>
      </text>
    </comment>
    <comment ref="Q26" authorId="0" shapeId="0" xr:uid="{00000000-0006-0000-0100-000086000000}">
      <text>
        <r>
          <rPr>
            <sz val="10"/>
            <rFont val="Arial"/>
            <family val="2"/>
          </rPr>
          <t>Record source of rate, assumption, exclusion, sponsor dependency or approval route.</t>
        </r>
      </text>
    </comment>
    <comment ref="K27" authorId="0" shapeId="0" xr:uid="{00000000-0006-0000-0100-00000D000000}">
      <text>
        <r>
          <rPr>
            <sz val="10"/>
            <rFont val="Arial"/>
            <family val="2"/>
          </rPr>
          <t>Default linked to Project Setup. Override locally if a different overhead applies to this line.</t>
        </r>
      </text>
    </comment>
    <comment ref="M27" authorId="0" shapeId="0" xr:uid="{00000000-0006-0000-0100-00004A000000}">
      <text>
        <r>
          <rPr>
            <sz val="10"/>
            <rFont val="Arial"/>
            <family val="2"/>
          </rPr>
          <t>Use only where locally approved. For revenue share/royalty mechanisms, document terms in Assumptions Log.</t>
        </r>
      </text>
    </comment>
    <comment ref="Q27" authorId="0" shapeId="0" xr:uid="{00000000-0006-0000-0100-000087000000}">
      <text>
        <r>
          <rPr>
            <sz val="10"/>
            <rFont val="Arial"/>
            <family val="2"/>
          </rPr>
          <t>Record source of rate, assumption, exclusion, sponsor dependency or approval route.</t>
        </r>
      </text>
    </comment>
    <comment ref="K31" authorId="0" shapeId="0" xr:uid="{00000000-0006-0000-0100-00000E000000}">
      <text>
        <r>
          <rPr>
            <sz val="10"/>
            <rFont val="Arial"/>
            <family val="2"/>
          </rPr>
          <t>Default linked to Project Setup. Override locally if a different overhead applies to this line.</t>
        </r>
      </text>
    </comment>
    <comment ref="M31" authorId="0" shapeId="0" xr:uid="{00000000-0006-0000-0100-00004B000000}">
      <text>
        <r>
          <rPr>
            <sz val="10"/>
            <rFont val="Arial"/>
            <family val="2"/>
          </rPr>
          <t>Use only where locally approved. For revenue share/royalty mechanisms, document terms in Assumptions Log.</t>
        </r>
      </text>
    </comment>
    <comment ref="Q31" authorId="0" shapeId="0" xr:uid="{00000000-0006-0000-0100-000088000000}">
      <text>
        <r>
          <rPr>
            <sz val="10"/>
            <rFont val="Arial"/>
            <family val="2"/>
          </rPr>
          <t>Record source of rate, assumption, exclusion, sponsor dependency or approval route.</t>
        </r>
      </text>
    </comment>
    <comment ref="K32" authorId="0" shapeId="0" xr:uid="{00000000-0006-0000-0100-00000F000000}">
      <text>
        <r>
          <rPr>
            <sz val="10"/>
            <rFont val="Arial"/>
            <family val="2"/>
          </rPr>
          <t>Default linked to Project Setup. Override locally if a different overhead applies to this line.</t>
        </r>
      </text>
    </comment>
    <comment ref="M32" authorId="0" shapeId="0" xr:uid="{00000000-0006-0000-0100-00004C000000}">
      <text>
        <r>
          <rPr>
            <sz val="10"/>
            <rFont val="Arial"/>
            <family val="2"/>
          </rPr>
          <t>Use only where locally approved. For revenue share/royalty mechanisms, document terms in Assumptions Log.</t>
        </r>
      </text>
    </comment>
    <comment ref="Q32" authorId="0" shapeId="0" xr:uid="{00000000-0006-0000-0100-000089000000}">
      <text>
        <r>
          <rPr>
            <sz val="10"/>
            <rFont val="Arial"/>
            <family val="2"/>
          </rPr>
          <t>Record source of rate, assumption, exclusion, sponsor dependency or approval route.</t>
        </r>
      </text>
    </comment>
    <comment ref="K33" authorId="0" shapeId="0" xr:uid="{00000000-0006-0000-0100-000010000000}">
      <text>
        <r>
          <rPr>
            <sz val="10"/>
            <rFont val="Arial"/>
            <family val="2"/>
          </rPr>
          <t>Default linked to Project Setup. Override locally if a different overhead applies to this line.</t>
        </r>
      </text>
    </comment>
    <comment ref="M33" authorId="0" shapeId="0" xr:uid="{00000000-0006-0000-0100-00004D000000}">
      <text>
        <r>
          <rPr>
            <sz val="10"/>
            <rFont val="Arial"/>
            <family val="2"/>
          </rPr>
          <t>Use only where locally approved. For revenue share/royalty mechanisms, document terms in Assumptions Log.</t>
        </r>
      </text>
    </comment>
    <comment ref="Q33" authorId="0" shapeId="0" xr:uid="{00000000-0006-0000-0100-00008A000000}">
      <text>
        <r>
          <rPr>
            <sz val="10"/>
            <rFont val="Arial"/>
            <family val="2"/>
          </rPr>
          <t>Record source of rate, assumption, exclusion, sponsor dependency or approval route.</t>
        </r>
      </text>
    </comment>
    <comment ref="K34" authorId="0" shapeId="0" xr:uid="{00000000-0006-0000-0100-000011000000}">
      <text>
        <r>
          <rPr>
            <sz val="10"/>
            <rFont val="Arial"/>
            <family val="2"/>
          </rPr>
          <t>Default linked to Project Setup. Override locally if a different overhead applies to this line.</t>
        </r>
      </text>
    </comment>
    <comment ref="M34" authorId="0" shapeId="0" xr:uid="{00000000-0006-0000-0100-00004E000000}">
      <text>
        <r>
          <rPr>
            <sz val="10"/>
            <rFont val="Arial"/>
            <family val="2"/>
          </rPr>
          <t>Use only where locally approved. For revenue share/royalty mechanisms, document terms in Assumptions Log.</t>
        </r>
      </text>
    </comment>
    <comment ref="Q34" authorId="0" shapeId="0" xr:uid="{00000000-0006-0000-0100-00008B000000}">
      <text>
        <r>
          <rPr>
            <sz val="10"/>
            <rFont val="Arial"/>
            <family val="2"/>
          </rPr>
          <t>Record source of rate, assumption, exclusion, sponsor dependency or approval route.</t>
        </r>
      </text>
    </comment>
    <comment ref="K35" authorId="0" shapeId="0" xr:uid="{00000000-0006-0000-0100-000012000000}">
      <text>
        <r>
          <rPr>
            <sz val="10"/>
            <rFont val="Arial"/>
            <family val="2"/>
          </rPr>
          <t>Default linked to Project Setup. Override locally if a different overhead applies to this line.</t>
        </r>
      </text>
    </comment>
    <comment ref="M35" authorId="0" shapeId="0" xr:uid="{00000000-0006-0000-0100-00004F000000}">
      <text>
        <r>
          <rPr>
            <sz val="10"/>
            <rFont val="Arial"/>
            <family val="2"/>
          </rPr>
          <t>Use only where locally approved. For revenue share/royalty mechanisms, document terms in Assumptions Log.</t>
        </r>
      </text>
    </comment>
    <comment ref="Q35" authorId="0" shapeId="0" xr:uid="{00000000-0006-0000-0100-00008C000000}">
      <text>
        <r>
          <rPr>
            <sz val="10"/>
            <rFont val="Arial"/>
            <family val="2"/>
          </rPr>
          <t>Record source of rate, assumption, exclusion, sponsor dependency or approval route.</t>
        </r>
      </text>
    </comment>
    <comment ref="K36" authorId="0" shapeId="0" xr:uid="{00000000-0006-0000-0100-000013000000}">
      <text>
        <r>
          <rPr>
            <sz val="10"/>
            <rFont val="Arial"/>
            <family val="2"/>
          </rPr>
          <t>Default linked to Project Setup. Override locally if a different overhead applies to this line.</t>
        </r>
      </text>
    </comment>
    <comment ref="M36" authorId="0" shapeId="0" xr:uid="{00000000-0006-0000-0100-000050000000}">
      <text>
        <r>
          <rPr>
            <sz val="10"/>
            <rFont val="Arial"/>
            <family val="2"/>
          </rPr>
          <t>Use only where locally approved. For revenue share/royalty mechanisms, document terms in Assumptions Log.</t>
        </r>
      </text>
    </comment>
    <comment ref="Q36" authorId="0" shapeId="0" xr:uid="{00000000-0006-0000-0100-00008D000000}">
      <text>
        <r>
          <rPr>
            <sz val="10"/>
            <rFont val="Arial"/>
            <family val="2"/>
          </rPr>
          <t>Record source of rate, assumption, exclusion, sponsor dependency or approval route.</t>
        </r>
      </text>
    </comment>
    <comment ref="K40" authorId="0" shapeId="0" xr:uid="{00000000-0006-0000-0100-000014000000}">
      <text>
        <r>
          <rPr>
            <sz val="10"/>
            <rFont val="Arial"/>
            <family val="2"/>
          </rPr>
          <t>Default linked to Project Setup. Override locally if a different overhead applies to this line.</t>
        </r>
      </text>
    </comment>
    <comment ref="M40" authorId="0" shapeId="0" xr:uid="{00000000-0006-0000-0100-000051000000}">
      <text>
        <r>
          <rPr>
            <sz val="10"/>
            <rFont val="Arial"/>
            <family val="2"/>
          </rPr>
          <t>Use only where locally approved. For revenue share/royalty mechanisms, document terms in Assumptions Log.</t>
        </r>
      </text>
    </comment>
    <comment ref="Q40" authorId="0" shapeId="0" xr:uid="{00000000-0006-0000-0100-00008E000000}">
      <text>
        <r>
          <rPr>
            <sz val="10"/>
            <rFont val="Arial"/>
            <family val="2"/>
          </rPr>
          <t>Record source of rate, assumption, exclusion, sponsor dependency or approval route.</t>
        </r>
      </text>
    </comment>
    <comment ref="K41" authorId="0" shapeId="0" xr:uid="{00000000-0006-0000-0100-000015000000}">
      <text>
        <r>
          <rPr>
            <sz val="10"/>
            <rFont val="Arial"/>
            <family val="2"/>
          </rPr>
          <t>Default linked to Project Setup. Override locally if a different overhead applies to this line.</t>
        </r>
      </text>
    </comment>
    <comment ref="M41" authorId="0" shapeId="0" xr:uid="{00000000-0006-0000-0100-000052000000}">
      <text>
        <r>
          <rPr>
            <sz val="10"/>
            <rFont val="Arial"/>
            <family val="2"/>
          </rPr>
          <t>Use only where locally approved. For revenue share/royalty mechanisms, document terms in Assumptions Log.</t>
        </r>
      </text>
    </comment>
    <comment ref="Q41" authorId="0" shapeId="0" xr:uid="{00000000-0006-0000-0100-00008F000000}">
      <text>
        <r>
          <rPr>
            <sz val="10"/>
            <rFont val="Arial"/>
            <family val="2"/>
          </rPr>
          <t>Record source of rate, assumption, exclusion, sponsor dependency or approval route.</t>
        </r>
      </text>
    </comment>
    <comment ref="K42" authorId="0" shapeId="0" xr:uid="{00000000-0006-0000-0100-000016000000}">
      <text>
        <r>
          <rPr>
            <sz val="10"/>
            <rFont val="Arial"/>
            <family val="2"/>
          </rPr>
          <t>Default linked to Project Setup. Override locally if a different overhead applies to this line.</t>
        </r>
      </text>
    </comment>
    <comment ref="M42" authorId="0" shapeId="0" xr:uid="{00000000-0006-0000-0100-000053000000}">
      <text>
        <r>
          <rPr>
            <sz val="10"/>
            <rFont val="Arial"/>
            <family val="2"/>
          </rPr>
          <t>Use only where locally approved. For revenue share/royalty mechanisms, document terms in Assumptions Log.</t>
        </r>
      </text>
    </comment>
    <comment ref="Q42" authorId="0" shapeId="0" xr:uid="{00000000-0006-0000-0100-000090000000}">
      <text>
        <r>
          <rPr>
            <sz val="10"/>
            <rFont val="Arial"/>
            <family val="2"/>
          </rPr>
          <t>Record source of rate, assumption, exclusion, sponsor dependency or approval route.</t>
        </r>
      </text>
    </comment>
    <comment ref="K43" authorId="0" shapeId="0" xr:uid="{00000000-0006-0000-0100-000017000000}">
      <text>
        <r>
          <rPr>
            <sz val="10"/>
            <rFont val="Arial"/>
            <family val="2"/>
          </rPr>
          <t>Default linked to Project Setup. Override locally if a different overhead applies to this line.</t>
        </r>
      </text>
    </comment>
    <comment ref="M43" authorId="0" shapeId="0" xr:uid="{00000000-0006-0000-0100-000054000000}">
      <text>
        <r>
          <rPr>
            <sz val="10"/>
            <rFont val="Arial"/>
            <family val="2"/>
          </rPr>
          <t>Use only where locally approved. For revenue share/royalty mechanisms, document terms in Assumptions Log.</t>
        </r>
      </text>
    </comment>
    <comment ref="Q43" authorId="0" shapeId="0" xr:uid="{00000000-0006-0000-0100-000091000000}">
      <text>
        <r>
          <rPr>
            <sz val="10"/>
            <rFont val="Arial"/>
            <family val="2"/>
          </rPr>
          <t>Record source of rate, assumption, exclusion, sponsor dependency or approval route.</t>
        </r>
      </text>
    </comment>
    <comment ref="K44" authorId="0" shapeId="0" xr:uid="{00000000-0006-0000-0100-000018000000}">
      <text>
        <r>
          <rPr>
            <sz val="10"/>
            <rFont val="Arial"/>
            <family val="2"/>
          </rPr>
          <t>Default linked to Project Setup. Override locally if a different overhead applies to this line.</t>
        </r>
      </text>
    </comment>
    <comment ref="M44" authorId="0" shapeId="0" xr:uid="{00000000-0006-0000-0100-000055000000}">
      <text>
        <r>
          <rPr>
            <sz val="10"/>
            <rFont val="Arial"/>
            <family val="2"/>
          </rPr>
          <t>Use only where locally approved. For revenue share/royalty mechanisms, document terms in Assumptions Log.</t>
        </r>
      </text>
    </comment>
    <comment ref="Q44" authorId="0" shapeId="0" xr:uid="{00000000-0006-0000-0100-000092000000}">
      <text>
        <r>
          <rPr>
            <sz val="10"/>
            <rFont val="Arial"/>
            <family val="2"/>
          </rPr>
          <t>Record source of rate, assumption, exclusion, sponsor dependency or approval route.</t>
        </r>
      </text>
    </comment>
    <comment ref="K45" authorId="0" shapeId="0" xr:uid="{00000000-0006-0000-0100-000019000000}">
      <text>
        <r>
          <rPr>
            <sz val="10"/>
            <rFont val="Arial"/>
            <family val="2"/>
          </rPr>
          <t>Default linked to Project Setup. Override locally if a different overhead applies to this line.</t>
        </r>
      </text>
    </comment>
    <comment ref="M45" authorId="0" shapeId="0" xr:uid="{00000000-0006-0000-0100-000056000000}">
      <text>
        <r>
          <rPr>
            <sz val="10"/>
            <rFont val="Arial"/>
            <family val="2"/>
          </rPr>
          <t>Use only where locally approved. For revenue share/royalty mechanisms, document terms in Assumptions Log.</t>
        </r>
      </text>
    </comment>
    <comment ref="Q45" authorId="0" shapeId="0" xr:uid="{00000000-0006-0000-0100-000093000000}">
      <text>
        <r>
          <rPr>
            <sz val="10"/>
            <rFont val="Arial"/>
            <family val="2"/>
          </rPr>
          <t>Record source of rate, assumption, exclusion, sponsor dependency or approval route.</t>
        </r>
      </text>
    </comment>
    <comment ref="K49" authorId="0" shapeId="0" xr:uid="{00000000-0006-0000-0100-00001A000000}">
      <text>
        <r>
          <rPr>
            <sz val="10"/>
            <rFont val="Arial"/>
            <family val="2"/>
          </rPr>
          <t>Default linked to Project Setup. Override locally if a different overhead applies to this line.</t>
        </r>
      </text>
    </comment>
    <comment ref="M49" authorId="0" shapeId="0" xr:uid="{00000000-0006-0000-0100-000057000000}">
      <text>
        <r>
          <rPr>
            <sz val="10"/>
            <rFont val="Arial"/>
            <family val="2"/>
          </rPr>
          <t>Use only where locally approved. For revenue share/royalty mechanisms, document terms in Assumptions Log.</t>
        </r>
      </text>
    </comment>
    <comment ref="Q49" authorId="0" shapeId="0" xr:uid="{00000000-0006-0000-0100-000094000000}">
      <text>
        <r>
          <rPr>
            <sz val="10"/>
            <rFont val="Arial"/>
            <family val="2"/>
          </rPr>
          <t>Record source of rate, assumption, exclusion, sponsor dependency or approval route.</t>
        </r>
      </text>
    </comment>
    <comment ref="K50" authorId="0" shapeId="0" xr:uid="{00000000-0006-0000-0100-00001B000000}">
      <text>
        <r>
          <rPr>
            <sz val="10"/>
            <rFont val="Arial"/>
            <family val="2"/>
          </rPr>
          <t>Default linked to Project Setup. Override locally if a different overhead applies to this line.</t>
        </r>
      </text>
    </comment>
    <comment ref="M50" authorId="0" shapeId="0" xr:uid="{00000000-0006-0000-0100-000058000000}">
      <text>
        <r>
          <rPr>
            <sz val="10"/>
            <rFont val="Arial"/>
            <family val="2"/>
          </rPr>
          <t>Use only where locally approved. For revenue share/royalty mechanisms, document terms in Assumptions Log.</t>
        </r>
      </text>
    </comment>
    <comment ref="Q50" authorId="0" shapeId="0" xr:uid="{00000000-0006-0000-0100-000095000000}">
      <text>
        <r>
          <rPr>
            <sz val="10"/>
            <rFont val="Arial"/>
            <family val="2"/>
          </rPr>
          <t>Record source of rate, assumption, exclusion, sponsor dependency or approval route.</t>
        </r>
      </text>
    </comment>
    <comment ref="K51" authorId="0" shapeId="0" xr:uid="{00000000-0006-0000-0100-00001C000000}">
      <text>
        <r>
          <rPr>
            <sz val="10"/>
            <rFont val="Arial"/>
            <family val="2"/>
          </rPr>
          <t>Default linked to Project Setup. Override locally if a different overhead applies to this line.</t>
        </r>
      </text>
    </comment>
    <comment ref="M51" authorId="0" shapeId="0" xr:uid="{00000000-0006-0000-0100-000059000000}">
      <text>
        <r>
          <rPr>
            <sz val="10"/>
            <rFont val="Arial"/>
            <family val="2"/>
          </rPr>
          <t>Use only where locally approved. For revenue share/royalty mechanisms, document terms in Assumptions Log.</t>
        </r>
      </text>
    </comment>
    <comment ref="Q51" authorId="0" shapeId="0" xr:uid="{00000000-0006-0000-0100-000096000000}">
      <text>
        <r>
          <rPr>
            <sz val="10"/>
            <rFont val="Arial"/>
            <family val="2"/>
          </rPr>
          <t>Record source of rate, assumption, exclusion, sponsor dependency or approval route.</t>
        </r>
      </text>
    </comment>
    <comment ref="K52" authorId="0" shapeId="0" xr:uid="{00000000-0006-0000-0100-00001D000000}">
      <text>
        <r>
          <rPr>
            <sz val="10"/>
            <rFont val="Arial"/>
            <family val="2"/>
          </rPr>
          <t>Default linked to Project Setup. Override locally if a different overhead applies to this line.</t>
        </r>
      </text>
    </comment>
    <comment ref="M52" authorId="0" shapeId="0" xr:uid="{00000000-0006-0000-0100-00005A000000}">
      <text>
        <r>
          <rPr>
            <sz val="10"/>
            <rFont val="Arial"/>
            <family val="2"/>
          </rPr>
          <t>Use only where locally approved. For revenue share/royalty mechanisms, document terms in Assumptions Log.</t>
        </r>
      </text>
    </comment>
    <comment ref="Q52" authorId="0" shapeId="0" xr:uid="{00000000-0006-0000-0100-000097000000}">
      <text>
        <r>
          <rPr>
            <sz val="10"/>
            <rFont val="Arial"/>
            <family val="2"/>
          </rPr>
          <t>Record source of rate, assumption, exclusion, sponsor dependency or approval route.</t>
        </r>
      </text>
    </comment>
    <comment ref="K53" authorId="0" shapeId="0" xr:uid="{00000000-0006-0000-0100-00001E000000}">
      <text>
        <r>
          <rPr>
            <sz val="10"/>
            <rFont val="Arial"/>
            <family val="2"/>
          </rPr>
          <t>Default linked to Project Setup. Override locally if a different overhead applies to this line.</t>
        </r>
      </text>
    </comment>
    <comment ref="M53" authorId="0" shapeId="0" xr:uid="{00000000-0006-0000-0100-00005B000000}">
      <text>
        <r>
          <rPr>
            <sz val="10"/>
            <rFont val="Arial"/>
            <family val="2"/>
          </rPr>
          <t>Use only where locally approved. For revenue share/royalty mechanisms, document terms in Assumptions Log.</t>
        </r>
      </text>
    </comment>
    <comment ref="Q53" authorId="0" shapeId="0" xr:uid="{00000000-0006-0000-0100-000098000000}">
      <text>
        <r>
          <rPr>
            <sz val="10"/>
            <rFont val="Arial"/>
            <family val="2"/>
          </rPr>
          <t>Record source of rate, assumption, exclusion, sponsor dependency or approval route.</t>
        </r>
      </text>
    </comment>
    <comment ref="K54" authorId="0" shapeId="0" xr:uid="{00000000-0006-0000-0100-00001F000000}">
      <text>
        <r>
          <rPr>
            <sz val="10"/>
            <rFont val="Arial"/>
            <family val="2"/>
          </rPr>
          <t>Default linked to Project Setup. Override locally if a different overhead applies to this line.</t>
        </r>
      </text>
    </comment>
    <comment ref="M54" authorId="0" shapeId="0" xr:uid="{00000000-0006-0000-0100-00005C000000}">
      <text>
        <r>
          <rPr>
            <sz val="10"/>
            <rFont val="Arial"/>
            <family val="2"/>
          </rPr>
          <t>Use only where locally approved. For revenue share/royalty mechanisms, document terms in Assumptions Log.</t>
        </r>
      </text>
    </comment>
    <comment ref="Q54" authorId="0" shapeId="0" xr:uid="{00000000-0006-0000-0100-000099000000}">
      <text>
        <r>
          <rPr>
            <sz val="10"/>
            <rFont val="Arial"/>
            <family val="2"/>
          </rPr>
          <t>Record source of rate, assumption, exclusion, sponsor dependency or approval route.</t>
        </r>
      </text>
    </comment>
    <comment ref="K58" authorId="0" shapeId="0" xr:uid="{00000000-0006-0000-0100-000020000000}">
      <text>
        <r>
          <rPr>
            <sz val="10"/>
            <rFont val="Arial"/>
            <family val="2"/>
          </rPr>
          <t>Default linked to Project Setup. Override locally if a different overhead applies to this line.</t>
        </r>
      </text>
    </comment>
    <comment ref="M58" authorId="0" shapeId="0" xr:uid="{00000000-0006-0000-0100-00005D000000}">
      <text>
        <r>
          <rPr>
            <sz val="10"/>
            <rFont val="Arial"/>
            <family val="2"/>
          </rPr>
          <t>Use only where locally approved. For revenue share/royalty mechanisms, document terms in Assumptions Log.</t>
        </r>
      </text>
    </comment>
    <comment ref="Q58" authorId="0" shapeId="0" xr:uid="{00000000-0006-0000-0100-00009A000000}">
      <text>
        <r>
          <rPr>
            <sz val="10"/>
            <rFont val="Arial"/>
            <family val="2"/>
          </rPr>
          <t>Record source of rate, assumption, exclusion, sponsor dependency or approval route.</t>
        </r>
      </text>
    </comment>
    <comment ref="K59" authorId="0" shapeId="0" xr:uid="{00000000-0006-0000-0100-000021000000}">
      <text>
        <r>
          <rPr>
            <sz val="10"/>
            <rFont val="Arial"/>
            <family val="2"/>
          </rPr>
          <t>Default linked to Project Setup. Override locally if a different overhead applies to this line.</t>
        </r>
      </text>
    </comment>
    <comment ref="M59" authorId="0" shapeId="0" xr:uid="{00000000-0006-0000-0100-00005E000000}">
      <text>
        <r>
          <rPr>
            <sz val="10"/>
            <rFont val="Arial"/>
            <family val="2"/>
          </rPr>
          <t>Use only where locally approved. For revenue share/royalty mechanisms, document terms in Assumptions Log.</t>
        </r>
      </text>
    </comment>
    <comment ref="Q59" authorId="0" shapeId="0" xr:uid="{00000000-0006-0000-0100-00009B000000}">
      <text>
        <r>
          <rPr>
            <sz val="10"/>
            <rFont val="Arial"/>
            <family val="2"/>
          </rPr>
          <t>Record source of rate, assumption, exclusion, sponsor dependency or approval route.</t>
        </r>
      </text>
    </comment>
    <comment ref="K60" authorId="0" shapeId="0" xr:uid="{00000000-0006-0000-0100-000022000000}">
      <text>
        <r>
          <rPr>
            <sz val="10"/>
            <rFont val="Arial"/>
            <family val="2"/>
          </rPr>
          <t>Default linked to Project Setup. Override locally if a different overhead applies to this line.</t>
        </r>
      </text>
    </comment>
    <comment ref="M60" authorId="0" shapeId="0" xr:uid="{00000000-0006-0000-0100-00005F000000}">
      <text>
        <r>
          <rPr>
            <sz val="10"/>
            <rFont val="Arial"/>
            <family val="2"/>
          </rPr>
          <t>Use only where locally approved. For revenue share/royalty mechanisms, document terms in Assumptions Log.</t>
        </r>
      </text>
    </comment>
    <comment ref="Q60" authorId="0" shapeId="0" xr:uid="{00000000-0006-0000-0100-00009C000000}">
      <text>
        <r>
          <rPr>
            <sz val="10"/>
            <rFont val="Arial"/>
            <family val="2"/>
          </rPr>
          <t>Record source of rate, assumption, exclusion, sponsor dependency or approval route.</t>
        </r>
      </text>
    </comment>
    <comment ref="K61" authorId="0" shapeId="0" xr:uid="{00000000-0006-0000-0100-000023000000}">
      <text>
        <r>
          <rPr>
            <sz val="10"/>
            <rFont val="Arial"/>
            <family val="2"/>
          </rPr>
          <t>Default linked to Project Setup. Override locally if a different overhead applies to this line.</t>
        </r>
      </text>
    </comment>
    <comment ref="M61" authorId="0" shapeId="0" xr:uid="{00000000-0006-0000-0100-000060000000}">
      <text>
        <r>
          <rPr>
            <sz val="10"/>
            <rFont val="Arial"/>
            <family val="2"/>
          </rPr>
          <t>Use only where locally approved. For revenue share/royalty mechanisms, document terms in Assumptions Log.</t>
        </r>
      </text>
    </comment>
    <comment ref="Q61" authorId="0" shapeId="0" xr:uid="{00000000-0006-0000-0100-00009D000000}">
      <text>
        <r>
          <rPr>
            <sz val="10"/>
            <rFont val="Arial"/>
            <family val="2"/>
          </rPr>
          <t>Record source of rate, assumption, exclusion, sponsor dependency or approval route.</t>
        </r>
      </text>
    </comment>
    <comment ref="K62" authorId="0" shapeId="0" xr:uid="{00000000-0006-0000-0100-000024000000}">
      <text>
        <r>
          <rPr>
            <sz val="10"/>
            <rFont val="Arial"/>
            <family val="2"/>
          </rPr>
          <t>Default linked to Project Setup. Override locally if a different overhead applies to this line.</t>
        </r>
      </text>
    </comment>
    <comment ref="M62" authorId="0" shapeId="0" xr:uid="{00000000-0006-0000-0100-000061000000}">
      <text>
        <r>
          <rPr>
            <sz val="10"/>
            <rFont val="Arial"/>
            <family val="2"/>
          </rPr>
          <t>Use only where locally approved. For revenue share/royalty mechanisms, document terms in Assumptions Log.</t>
        </r>
      </text>
    </comment>
    <comment ref="Q62" authorId="0" shapeId="0" xr:uid="{00000000-0006-0000-0100-00009E000000}">
      <text>
        <r>
          <rPr>
            <sz val="10"/>
            <rFont val="Arial"/>
            <family val="2"/>
          </rPr>
          <t>Record source of rate, assumption, exclusion, sponsor dependency or approval route.</t>
        </r>
      </text>
    </comment>
    <comment ref="K63" authorId="0" shapeId="0" xr:uid="{00000000-0006-0000-0100-000025000000}">
      <text>
        <r>
          <rPr>
            <sz val="10"/>
            <rFont val="Arial"/>
            <family val="2"/>
          </rPr>
          <t>Default linked to Project Setup. Override locally if a different overhead applies to this line.</t>
        </r>
      </text>
    </comment>
    <comment ref="M63" authorId="0" shapeId="0" xr:uid="{00000000-0006-0000-0100-000062000000}">
      <text>
        <r>
          <rPr>
            <sz val="10"/>
            <rFont val="Arial"/>
            <family val="2"/>
          </rPr>
          <t>Use only where locally approved. For revenue share/royalty mechanisms, document terms in Assumptions Log.</t>
        </r>
      </text>
    </comment>
    <comment ref="Q63" authorId="0" shapeId="0" xr:uid="{00000000-0006-0000-0100-00009F000000}">
      <text>
        <r>
          <rPr>
            <sz val="10"/>
            <rFont val="Arial"/>
            <family val="2"/>
          </rPr>
          <t>Record source of rate, assumption, exclusion, sponsor dependency or approval route.</t>
        </r>
      </text>
    </comment>
    <comment ref="K64" authorId="0" shapeId="0" xr:uid="{00000000-0006-0000-0100-000026000000}">
      <text>
        <r>
          <rPr>
            <sz val="10"/>
            <rFont val="Arial"/>
            <family val="2"/>
          </rPr>
          <t>Default linked to Project Setup. Override locally if a different overhead applies to this line.</t>
        </r>
      </text>
    </comment>
    <comment ref="M64" authorId="0" shapeId="0" xr:uid="{00000000-0006-0000-0100-000063000000}">
      <text>
        <r>
          <rPr>
            <sz val="10"/>
            <rFont val="Arial"/>
            <family val="2"/>
          </rPr>
          <t>Use only where locally approved. For revenue share/royalty mechanisms, document terms in Assumptions Log.</t>
        </r>
      </text>
    </comment>
    <comment ref="Q64" authorId="0" shapeId="0" xr:uid="{00000000-0006-0000-0100-0000A0000000}">
      <text>
        <r>
          <rPr>
            <sz val="10"/>
            <rFont val="Arial"/>
            <family val="2"/>
          </rPr>
          <t>Record source of rate, assumption, exclusion, sponsor dependency or approval route.</t>
        </r>
      </text>
    </comment>
    <comment ref="K68" authorId="0" shapeId="0" xr:uid="{00000000-0006-0000-0100-000027000000}">
      <text>
        <r>
          <rPr>
            <sz val="10"/>
            <rFont val="Arial"/>
            <family val="2"/>
          </rPr>
          <t>Default linked to Project Setup. Override locally if a different overhead applies to this line.</t>
        </r>
      </text>
    </comment>
    <comment ref="M68" authorId="0" shapeId="0" xr:uid="{00000000-0006-0000-0100-000064000000}">
      <text>
        <r>
          <rPr>
            <sz val="10"/>
            <rFont val="Arial"/>
            <family val="2"/>
          </rPr>
          <t>Use only where locally approved. For revenue share/royalty mechanisms, document terms in Assumptions Log.</t>
        </r>
      </text>
    </comment>
    <comment ref="Q68" authorId="0" shapeId="0" xr:uid="{00000000-0006-0000-0100-0000A1000000}">
      <text>
        <r>
          <rPr>
            <sz val="10"/>
            <rFont val="Arial"/>
            <family val="2"/>
          </rPr>
          <t>Record source of rate, assumption, exclusion, sponsor dependency or approval route.</t>
        </r>
      </text>
    </comment>
    <comment ref="K69" authorId="0" shapeId="0" xr:uid="{00000000-0006-0000-0100-000028000000}">
      <text>
        <r>
          <rPr>
            <sz val="10"/>
            <rFont val="Arial"/>
            <family val="2"/>
          </rPr>
          <t>Default linked to Project Setup. Override locally if a different overhead applies to this line.</t>
        </r>
      </text>
    </comment>
    <comment ref="M69" authorId="0" shapeId="0" xr:uid="{00000000-0006-0000-0100-000065000000}">
      <text>
        <r>
          <rPr>
            <sz val="10"/>
            <rFont val="Arial"/>
            <family val="2"/>
          </rPr>
          <t>Use only where locally approved. For revenue share/royalty mechanisms, document terms in Assumptions Log.</t>
        </r>
      </text>
    </comment>
    <comment ref="Q69" authorId="0" shapeId="0" xr:uid="{00000000-0006-0000-0100-0000A2000000}">
      <text>
        <r>
          <rPr>
            <sz val="10"/>
            <rFont val="Arial"/>
            <family val="2"/>
          </rPr>
          <t>Record source of rate, assumption, exclusion, sponsor dependency or approval route.</t>
        </r>
      </text>
    </comment>
    <comment ref="K70" authorId="0" shapeId="0" xr:uid="{00000000-0006-0000-0100-000029000000}">
      <text>
        <r>
          <rPr>
            <sz val="10"/>
            <rFont val="Arial"/>
            <family val="2"/>
          </rPr>
          <t>Default linked to Project Setup. Override locally if a different overhead applies to this line.</t>
        </r>
      </text>
    </comment>
    <comment ref="M70" authorId="0" shapeId="0" xr:uid="{00000000-0006-0000-0100-000066000000}">
      <text>
        <r>
          <rPr>
            <sz val="10"/>
            <rFont val="Arial"/>
            <family val="2"/>
          </rPr>
          <t>Use only where locally approved. For revenue share/royalty mechanisms, document terms in Assumptions Log.</t>
        </r>
      </text>
    </comment>
    <comment ref="Q70" authorId="0" shapeId="0" xr:uid="{00000000-0006-0000-0100-0000A3000000}">
      <text>
        <r>
          <rPr>
            <sz val="10"/>
            <rFont val="Arial"/>
            <family val="2"/>
          </rPr>
          <t>Record source of rate, assumption, exclusion, sponsor dependency or approval route.</t>
        </r>
      </text>
    </comment>
    <comment ref="K71" authorId="0" shapeId="0" xr:uid="{00000000-0006-0000-0100-00002A000000}">
      <text>
        <r>
          <rPr>
            <sz val="10"/>
            <rFont val="Arial"/>
            <family val="2"/>
          </rPr>
          <t>Default linked to Project Setup. Override locally if a different overhead applies to this line.</t>
        </r>
      </text>
    </comment>
    <comment ref="M71" authorId="0" shapeId="0" xr:uid="{00000000-0006-0000-0100-000067000000}">
      <text>
        <r>
          <rPr>
            <sz val="10"/>
            <rFont val="Arial"/>
            <family val="2"/>
          </rPr>
          <t>Use only where locally approved. For revenue share/royalty mechanisms, document terms in Assumptions Log.</t>
        </r>
      </text>
    </comment>
    <comment ref="Q71" authorId="0" shapeId="0" xr:uid="{00000000-0006-0000-0100-0000A4000000}">
      <text>
        <r>
          <rPr>
            <sz val="10"/>
            <rFont val="Arial"/>
            <family val="2"/>
          </rPr>
          <t>Record source of rate, assumption, exclusion, sponsor dependency or approval route.</t>
        </r>
      </text>
    </comment>
    <comment ref="K72" authorId="0" shapeId="0" xr:uid="{00000000-0006-0000-0100-00002B000000}">
      <text>
        <r>
          <rPr>
            <sz val="10"/>
            <rFont val="Arial"/>
            <family val="2"/>
          </rPr>
          <t>Default linked to Project Setup. Override locally if a different overhead applies to this line.</t>
        </r>
      </text>
    </comment>
    <comment ref="M72" authorId="0" shapeId="0" xr:uid="{00000000-0006-0000-0100-000068000000}">
      <text>
        <r>
          <rPr>
            <sz val="10"/>
            <rFont val="Arial"/>
            <family val="2"/>
          </rPr>
          <t>Use only where locally approved. For revenue share/royalty mechanisms, document terms in Assumptions Log.</t>
        </r>
      </text>
    </comment>
    <comment ref="Q72" authorId="0" shapeId="0" xr:uid="{00000000-0006-0000-0100-0000A5000000}">
      <text>
        <r>
          <rPr>
            <sz val="10"/>
            <rFont val="Arial"/>
            <family val="2"/>
          </rPr>
          <t>Record source of rate, assumption, exclusion, sponsor dependency or approval route.</t>
        </r>
      </text>
    </comment>
    <comment ref="K76" authorId="0" shapeId="0" xr:uid="{00000000-0006-0000-0100-00002C000000}">
      <text>
        <r>
          <rPr>
            <sz val="10"/>
            <rFont val="Arial"/>
            <family val="2"/>
          </rPr>
          <t>Default linked to Project Setup. Override locally if a different overhead applies to this line.</t>
        </r>
      </text>
    </comment>
    <comment ref="M76" authorId="0" shapeId="0" xr:uid="{00000000-0006-0000-0100-000069000000}">
      <text>
        <r>
          <rPr>
            <sz val="10"/>
            <rFont val="Arial"/>
            <family val="2"/>
          </rPr>
          <t>Use only where locally approved. For revenue share/royalty mechanisms, document terms in Assumptions Log.</t>
        </r>
      </text>
    </comment>
    <comment ref="Q76" authorId="0" shapeId="0" xr:uid="{00000000-0006-0000-0100-0000A6000000}">
      <text>
        <r>
          <rPr>
            <sz val="10"/>
            <rFont val="Arial"/>
            <family val="2"/>
          </rPr>
          <t>Record source of rate, assumption, exclusion, sponsor dependency or approval route.</t>
        </r>
      </text>
    </comment>
    <comment ref="K77" authorId="0" shapeId="0" xr:uid="{00000000-0006-0000-0100-00002D000000}">
      <text>
        <r>
          <rPr>
            <sz val="10"/>
            <rFont val="Arial"/>
            <family val="2"/>
          </rPr>
          <t>Default linked to Project Setup. Override locally if a different overhead applies to this line.</t>
        </r>
      </text>
    </comment>
    <comment ref="M77" authorId="0" shapeId="0" xr:uid="{00000000-0006-0000-0100-00006A000000}">
      <text>
        <r>
          <rPr>
            <sz val="10"/>
            <rFont val="Arial"/>
            <family val="2"/>
          </rPr>
          <t>Use only where locally approved. For revenue share/royalty mechanisms, document terms in Assumptions Log.</t>
        </r>
      </text>
    </comment>
    <comment ref="Q77" authorId="0" shapeId="0" xr:uid="{00000000-0006-0000-0100-0000A7000000}">
      <text>
        <r>
          <rPr>
            <sz val="10"/>
            <rFont val="Arial"/>
            <family val="2"/>
          </rPr>
          <t>Record source of rate, assumption, exclusion, sponsor dependency or approval route.</t>
        </r>
      </text>
    </comment>
    <comment ref="K78" authorId="0" shapeId="0" xr:uid="{00000000-0006-0000-0100-00002E000000}">
      <text>
        <r>
          <rPr>
            <sz val="10"/>
            <rFont val="Arial"/>
            <family val="2"/>
          </rPr>
          <t>Default linked to Project Setup. Override locally if a different overhead applies to this line.</t>
        </r>
      </text>
    </comment>
    <comment ref="M78" authorId="0" shapeId="0" xr:uid="{00000000-0006-0000-0100-00006B000000}">
      <text>
        <r>
          <rPr>
            <sz val="10"/>
            <rFont val="Arial"/>
            <family val="2"/>
          </rPr>
          <t>Use only where locally approved. For revenue share/royalty mechanisms, document terms in Assumptions Log.</t>
        </r>
      </text>
    </comment>
    <comment ref="Q78" authorId="0" shapeId="0" xr:uid="{00000000-0006-0000-0100-0000A8000000}">
      <text>
        <r>
          <rPr>
            <sz val="10"/>
            <rFont val="Arial"/>
            <family val="2"/>
          </rPr>
          <t>Record source of rate, assumption, exclusion, sponsor dependency or approval route.</t>
        </r>
      </text>
    </comment>
    <comment ref="K79" authorId="0" shapeId="0" xr:uid="{00000000-0006-0000-0100-00002F000000}">
      <text>
        <r>
          <rPr>
            <sz val="10"/>
            <rFont val="Arial"/>
            <family val="2"/>
          </rPr>
          <t>Default linked to Project Setup. Override locally if a different overhead applies to this line.</t>
        </r>
      </text>
    </comment>
    <comment ref="M79" authorId="0" shapeId="0" xr:uid="{00000000-0006-0000-0100-00006C000000}">
      <text>
        <r>
          <rPr>
            <sz val="10"/>
            <rFont val="Arial"/>
            <family val="2"/>
          </rPr>
          <t>Use only where locally approved. For revenue share/royalty mechanisms, document terms in Assumptions Log.</t>
        </r>
      </text>
    </comment>
    <comment ref="Q79" authorId="0" shapeId="0" xr:uid="{00000000-0006-0000-0100-0000A9000000}">
      <text>
        <r>
          <rPr>
            <sz val="10"/>
            <rFont val="Arial"/>
            <family val="2"/>
          </rPr>
          <t>Record source of rate, assumption, exclusion, sponsor dependency or approval route.</t>
        </r>
      </text>
    </comment>
    <comment ref="K80" authorId="0" shapeId="0" xr:uid="{00000000-0006-0000-0100-000030000000}">
      <text>
        <r>
          <rPr>
            <sz val="10"/>
            <rFont val="Arial"/>
            <family val="2"/>
          </rPr>
          <t>Default linked to Project Setup. Override locally if a different overhead applies to this line.</t>
        </r>
      </text>
    </comment>
    <comment ref="M80" authorId="0" shapeId="0" xr:uid="{00000000-0006-0000-0100-00006D000000}">
      <text>
        <r>
          <rPr>
            <sz val="10"/>
            <rFont val="Arial"/>
            <family val="2"/>
          </rPr>
          <t>Use only where locally approved. For revenue share/royalty mechanisms, document terms in Assumptions Log.</t>
        </r>
      </text>
    </comment>
    <comment ref="Q80" authorId="0" shapeId="0" xr:uid="{00000000-0006-0000-0100-0000AA000000}">
      <text>
        <r>
          <rPr>
            <sz val="10"/>
            <rFont val="Arial"/>
            <family val="2"/>
          </rPr>
          <t>Record source of rate, assumption, exclusion, sponsor dependency or approval route.</t>
        </r>
      </text>
    </comment>
    <comment ref="K81" authorId="0" shapeId="0" xr:uid="{00000000-0006-0000-0100-000031000000}">
      <text>
        <r>
          <rPr>
            <sz val="10"/>
            <rFont val="Arial"/>
            <family val="2"/>
          </rPr>
          <t>Default linked to Project Setup. Override locally if a different overhead applies to this line.</t>
        </r>
      </text>
    </comment>
    <comment ref="M81" authorId="0" shapeId="0" xr:uid="{00000000-0006-0000-0100-00006E000000}">
      <text>
        <r>
          <rPr>
            <sz val="10"/>
            <rFont val="Arial"/>
            <family val="2"/>
          </rPr>
          <t>Use only where locally approved. For revenue share/royalty mechanisms, document terms in Assumptions Log.</t>
        </r>
      </text>
    </comment>
    <comment ref="Q81" authorId="0" shapeId="0" xr:uid="{00000000-0006-0000-0100-0000AB000000}">
      <text>
        <r>
          <rPr>
            <sz val="10"/>
            <rFont val="Arial"/>
            <family val="2"/>
          </rPr>
          <t>Record source of rate, assumption, exclusion, sponsor dependency or approval route.</t>
        </r>
      </text>
    </comment>
    <comment ref="K85" authorId="0" shapeId="0" xr:uid="{00000000-0006-0000-0100-000032000000}">
      <text>
        <r>
          <rPr>
            <sz val="10"/>
            <rFont val="Arial"/>
            <family val="2"/>
          </rPr>
          <t>Default linked to Project Setup. Override locally if a different overhead applies to this line.</t>
        </r>
      </text>
    </comment>
    <comment ref="M85" authorId="0" shapeId="0" xr:uid="{00000000-0006-0000-0100-00006F000000}">
      <text>
        <r>
          <rPr>
            <sz val="10"/>
            <rFont val="Arial"/>
            <family val="2"/>
          </rPr>
          <t>Use only where locally approved. For revenue share/royalty mechanisms, document terms in Assumptions Log.</t>
        </r>
      </text>
    </comment>
    <comment ref="Q85" authorId="0" shapeId="0" xr:uid="{00000000-0006-0000-0100-0000AC000000}">
      <text>
        <r>
          <rPr>
            <sz val="10"/>
            <rFont val="Arial"/>
            <family val="2"/>
          </rPr>
          <t>Record source of rate, assumption, exclusion, sponsor dependency or approval route.</t>
        </r>
      </text>
    </comment>
    <comment ref="K86" authorId="0" shapeId="0" xr:uid="{00000000-0006-0000-0100-000033000000}">
      <text>
        <r>
          <rPr>
            <sz val="10"/>
            <rFont val="Arial"/>
            <family val="2"/>
          </rPr>
          <t>Default linked to Project Setup. Override locally if a different overhead applies to this line.</t>
        </r>
      </text>
    </comment>
    <comment ref="M86" authorId="0" shapeId="0" xr:uid="{00000000-0006-0000-0100-000070000000}">
      <text>
        <r>
          <rPr>
            <sz val="10"/>
            <rFont val="Arial"/>
            <family val="2"/>
          </rPr>
          <t>Use only where locally approved. For revenue share/royalty mechanisms, document terms in Assumptions Log.</t>
        </r>
      </text>
    </comment>
    <comment ref="Q86" authorId="0" shapeId="0" xr:uid="{00000000-0006-0000-0100-0000AD000000}">
      <text>
        <r>
          <rPr>
            <sz val="10"/>
            <rFont val="Arial"/>
            <family val="2"/>
          </rPr>
          <t>Record source of rate, assumption, exclusion, sponsor dependency or approval route.</t>
        </r>
      </text>
    </comment>
    <comment ref="K87" authorId="0" shapeId="0" xr:uid="{00000000-0006-0000-0100-000034000000}">
      <text>
        <r>
          <rPr>
            <sz val="10"/>
            <rFont val="Arial"/>
            <family val="2"/>
          </rPr>
          <t>Default linked to Project Setup. Override locally if a different overhead applies to this line.</t>
        </r>
      </text>
    </comment>
    <comment ref="M87" authorId="0" shapeId="0" xr:uid="{00000000-0006-0000-0100-000071000000}">
      <text>
        <r>
          <rPr>
            <sz val="10"/>
            <rFont val="Arial"/>
            <family val="2"/>
          </rPr>
          <t>Use only where locally approved. For revenue share/royalty mechanisms, document terms in Assumptions Log.</t>
        </r>
      </text>
    </comment>
    <comment ref="Q87" authorId="0" shapeId="0" xr:uid="{00000000-0006-0000-0100-0000AE000000}">
      <text>
        <r>
          <rPr>
            <sz val="10"/>
            <rFont val="Arial"/>
            <family val="2"/>
          </rPr>
          <t>Record source of rate, assumption, exclusion, sponsor dependency or approval route.</t>
        </r>
      </text>
    </comment>
    <comment ref="K88" authorId="0" shapeId="0" xr:uid="{00000000-0006-0000-0100-000035000000}">
      <text>
        <r>
          <rPr>
            <sz val="10"/>
            <rFont val="Arial"/>
            <family val="2"/>
          </rPr>
          <t>Default linked to Project Setup. Override locally if a different overhead applies to this line.</t>
        </r>
      </text>
    </comment>
    <comment ref="M88" authorId="0" shapeId="0" xr:uid="{00000000-0006-0000-0100-000072000000}">
      <text>
        <r>
          <rPr>
            <sz val="10"/>
            <rFont val="Arial"/>
            <family val="2"/>
          </rPr>
          <t>Use only where locally approved. For revenue share/royalty mechanisms, document terms in Assumptions Log.</t>
        </r>
      </text>
    </comment>
    <comment ref="Q88" authorId="0" shapeId="0" xr:uid="{00000000-0006-0000-0100-0000AF000000}">
      <text>
        <r>
          <rPr>
            <sz val="10"/>
            <rFont val="Arial"/>
            <family val="2"/>
          </rPr>
          <t>Record source of rate, assumption, exclusion, sponsor dependency or approval route.</t>
        </r>
      </text>
    </comment>
    <comment ref="K89" authorId="0" shapeId="0" xr:uid="{00000000-0006-0000-0100-000036000000}">
      <text>
        <r>
          <rPr>
            <sz val="10"/>
            <rFont val="Arial"/>
            <family val="2"/>
          </rPr>
          <t>Default linked to Project Setup. Override locally if a different overhead applies to this line.</t>
        </r>
      </text>
    </comment>
    <comment ref="M89" authorId="0" shapeId="0" xr:uid="{00000000-0006-0000-0100-000073000000}">
      <text>
        <r>
          <rPr>
            <sz val="10"/>
            <rFont val="Arial"/>
            <family val="2"/>
          </rPr>
          <t>Use only where locally approved. For revenue share/royalty mechanisms, document terms in Assumptions Log.</t>
        </r>
      </text>
    </comment>
    <comment ref="Q89" authorId="0" shapeId="0" xr:uid="{00000000-0006-0000-0100-0000B0000000}">
      <text>
        <r>
          <rPr>
            <sz val="10"/>
            <rFont val="Arial"/>
            <family val="2"/>
          </rPr>
          <t>Record source of rate, assumption, exclusion, sponsor dependency or approval route.</t>
        </r>
      </text>
    </comment>
    <comment ref="K90" authorId="0" shapeId="0" xr:uid="{00000000-0006-0000-0100-000037000000}">
      <text>
        <r>
          <rPr>
            <sz val="10"/>
            <rFont val="Arial"/>
            <family val="2"/>
          </rPr>
          <t>Default linked to Project Setup. Override locally if a different overhead applies to this line.</t>
        </r>
      </text>
    </comment>
    <comment ref="M90" authorId="0" shapeId="0" xr:uid="{00000000-0006-0000-0100-000074000000}">
      <text>
        <r>
          <rPr>
            <sz val="10"/>
            <rFont val="Arial"/>
            <family val="2"/>
          </rPr>
          <t>Use only where locally approved. For revenue share/royalty mechanisms, document terms in Assumptions Log.</t>
        </r>
      </text>
    </comment>
    <comment ref="Q90" authorId="0" shapeId="0" xr:uid="{00000000-0006-0000-0100-0000B1000000}">
      <text>
        <r>
          <rPr>
            <sz val="10"/>
            <rFont val="Arial"/>
            <family val="2"/>
          </rPr>
          <t>Record source of rate, assumption, exclusion, sponsor dependency or approval route.</t>
        </r>
      </text>
    </comment>
    <comment ref="K94" authorId="0" shapeId="0" xr:uid="{00000000-0006-0000-0100-000038000000}">
      <text>
        <r>
          <rPr>
            <sz val="10"/>
            <rFont val="Arial"/>
            <family val="2"/>
          </rPr>
          <t>Default linked to Project Setup. Override locally if a different overhead applies to this line.</t>
        </r>
      </text>
    </comment>
    <comment ref="M94" authorId="0" shapeId="0" xr:uid="{00000000-0006-0000-0100-000075000000}">
      <text>
        <r>
          <rPr>
            <sz val="10"/>
            <rFont val="Arial"/>
            <family val="2"/>
          </rPr>
          <t>Use only where locally approved. For revenue share/royalty mechanisms, document terms in Assumptions Log.</t>
        </r>
      </text>
    </comment>
    <comment ref="Q94" authorId="0" shapeId="0" xr:uid="{00000000-0006-0000-0100-0000B2000000}">
      <text>
        <r>
          <rPr>
            <sz val="10"/>
            <rFont val="Arial"/>
            <family val="2"/>
          </rPr>
          <t>Record source of rate, assumption, exclusion, sponsor dependency or approval route.</t>
        </r>
      </text>
    </comment>
    <comment ref="K95" authorId="0" shapeId="0" xr:uid="{00000000-0006-0000-0100-000039000000}">
      <text>
        <r>
          <rPr>
            <sz val="10"/>
            <rFont val="Arial"/>
            <family val="2"/>
          </rPr>
          <t>Default linked to Project Setup. Override locally if a different overhead applies to this line.</t>
        </r>
      </text>
    </comment>
    <comment ref="M95" authorId="0" shapeId="0" xr:uid="{00000000-0006-0000-0100-000076000000}">
      <text>
        <r>
          <rPr>
            <sz val="10"/>
            <rFont val="Arial"/>
            <family val="2"/>
          </rPr>
          <t>Use only where locally approved. For revenue share/royalty mechanisms, document terms in Assumptions Log.</t>
        </r>
      </text>
    </comment>
    <comment ref="Q95" authorId="0" shapeId="0" xr:uid="{00000000-0006-0000-0100-0000B3000000}">
      <text>
        <r>
          <rPr>
            <sz val="10"/>
            <rFont val="Arial"/>
            <family val="2"/>
          </rPr>
          <t>Record source of rate, assumption, exclusion, sponsor dependency or approval route.</t>
        </r>
      </text>
    </comment>
    <comment ref="K96" authorId="0" shapeId="0" xr:uid="{00000000-0006-0000-0100-00003A000000}">
      <text>
        <r>
          <rPr>
            <sz val="10"/>
            <rFont val="Arial"/>
            <family val="2"/>
          </rPr>
          <t>Default linked to Project Setup. Override locally if a different overhead applies to this line.</t>
        </r>
      </text>
    </comment>
    <comment ref="M96" authorId="0" shapeId="0" xr:uid="{00000000-0006-0000-0100-000077000000}">
      <text>
        <r>
          <rPr>
            <sz val="10"/>
            <rFont val="Arial"/>
            <family val="2"/>
          </rPr>
          <t>Use only where locally approved. For revenue share/royalty mechanisms, document terms in Assumptions Log.</t>
        </r>
      </text>
    </comment>
    <comment ref="Q96" authorId="0" shapeId="0" xr:uid="{00000000-0006-0000-0100-0000B4000000}">
      <text>
        <r>
          <rPr>
            <sz val="10"/>
            <rFont val="Arial"/>
            <family val="2"/>
          </rPr>
          <t>Record source of rate, assumption, exclusion, sponsor dependency or approval route.</t>
        </r>
      </text>
    </comment>
    <comment ref="K97" authorId="0" shapeId="0" xr:uid="{00000000-0006-0000-0100-00003B000000}">
      <text>
        <r>
          <rPr>
            <sz val="10"/>
            <rFont val="Arial"/>
            <family val="2"/>
          </rPr>
          <t>Default linked to Project Setup. Override locally if a different overhead applies to this line.</t>
        </r>
      </text>
    </comment>
    <comment ref="M97" authorId="0" shapeId="0" xr:uid="{00000000-0006-0000-0100-000078000000}">
      <text>
        <r>
          <rPr>
            <sz val="10"/>
            <rFont val="Arial"/>
            <family val="2"/>
          </rPr>
          <t>Use only where locally approved. For revenue share/royalty mechanisms, document terms in Assumptions Log.</t>
        </r>
      </text>
    </comment>
    <comment ref="Q97" authorId="0" shapeId="0" xr:uid="{00000000-0006-0000-0100-0000B5000000}">
      <text>
        <r>
          <rPr>
            <sz val="10"/>
            <rFont val="Arial"/>
            <family val="2"/>
          </rPr>
          <t>Record source of rate, assumption, exclusion, sponsor dependency or approval route.</t>
        </r>
      </text>
    </comment>
    <comment ref="K101" authorId="0" shapeId="0" xr:uid="{00000000-0006-0000-0100-00003C000000}">
      <text>
        <r>
          <rPr>
            <sz val="10"/>
            <rFont val="Arial"/>
            <family val="2"/>
          </rPr>
          <t>Default linked to Project Setup. Override locally if a different overhead applies to this line.</t>
        </r>
      </text>
    </comment>
    <comment ref="M101" authorId="0" shapeId="0" xr:uid="{00000000-0006-0000-0100-000079000000}">
      <text>
        <r>
          <rPr>
            <sz val="10"/>
            <rFont val="Arial"/>
            <family val="2"/>
          </rPr>
          <t>Use only where locally approved. For revenue share/royalty mechanisms, document terms in Assumptions Log.</t>
        </r>
      </text>
    </comment>
    <comment ref="Q101" authorId="0" shapeId="0" xr:uid="{00000000-0006-0000-0100-0000B6000000}">
      <text>
        <r>
          <rPr>
            <sz val="10"/>
            <rFont val="Arial"/>
            <family val="2"/>
          </rPr>
          <t>Record source of rate, assumption, exclusion, sponsor dependency or approval route.</t>
        </r>
      </text>
    </comment>
    <comment ref="K102" authorId="0" shapeId="0" xr:uid="{00000000-0006-0000-0100-00003D000000}">
      <text>
        <r>
          <rPr>
            <sz val="10"/>
            <rFont val="Arial"/>
            <family val="2"/>
          </rPr>
          <t>Default linked to Project Setup. Override locally if a different overhead applies to this line.</t>
        </r>
      </text>
    </comment>
    <comment ref="M102" authorId="0" shapeId="0" xr:uid="{00000000-0006-0000-0100-00007A000000}">
      <text>
        <r>
          <rPr>
            <sz val="10"/>
            <rFont val="Arial"/>
            <family val="2"/>
          </rPr>
          <t>Use only where locally approved. For revenue share/royalty mechanisms, document terms in Assumptions Log.</t>
        </r>
      </text>
    </comment>
    <comment ref="Q102" authorId="0" shapeId="0" xr:uid="{00000000-0006-0000-0100-0000B7000000}">
      <text>
        <r>
          <rPr>
            <sz val="10"/>
            <rFont val="Arial"/>
            <family val="2"/>
          </rPr>
          <t>Record source of rate, assumption, exclusion, sponsor dependency or approval route.</t>
        </r>
      </text>
    </comment>
    <comment ref="K103" authorId="0" shapeId="0" xr:uid="{00000000-0006-0000-0100-00003E000000}">
      <text>
        <r>
          <rPr>
            <sz val="10"/>
            <rFont val="Arial"/>
            <family val="2"/>
          </rPr>
          <t>Default linked to Project Setup. Override locally if a different overhead applies to this line.</t>
        </r>
      </text>
    </comment>
    <comment ref="M103" authorId="0" shapeId="0" xr:uid="{00000000-0006-0000-0100-00007B000000}">
      <text>
        <r>
          <rPr>
            <sz val="10"/>
            <rFont val="Arial"/>
            <family val="2"/>
          </rPr>
          <t>Use only where locally approved. For revenue share/royalty mechanisms, document terms in Assumptions Log.</t>
        </r>
      </text>
    </comment>
    <comment ref="Q103" authorId="0" shapeId="0" xr:uid="{00000000-0006-0000-0100-0000B8000000}">
      <text>
        <r>
          <rPr>
            <sz val="10"/>
            <rFont val="Arial"/>
            <family val="2"/>
          </rPr>
          <t>Record source of rate, assumption, exclusion, sponsor dependency or approval route.</t>
        </r>
      </text>
    </comment>
    <comment ref="K104" authorId="0" shapeId="0" xr:uid="{00000000-0006-0000-0100-00003F000000}">
      <text>
        <r>
          <rPr>
            <sz val="10"/>
            <rFont val="Arial"/>
            <family val="2"/>
          </rPr>
          <t>Default linked to Project Setup. Override locally if a different overhead applies to this line.</t>
        </r>
      </text>
    </comment>
    <comment ref="M104" authorId="0" shapeId="0" xr:uid="{00000000-0006-0000-0100-00007C000000}">
      <text>
        <r>
          <rPr>
            <sz val="10"/>
            <rFont val="Arial"/>
            <family val="2"/>
          </rPr>
          <t>Use only where locally approved. For revenue share/royalty mechanisms, document terms in Assumptions Log.</t>
        </r>
      </text>
    </comment>
    <comment ref="Q104" authorId="0" shapeId="0" xr:uid="{00000000-0006-0000-0100-0000B9000000}">
      <text>
        <r>
          <rPr>
            <sz val="10"/>
            <rFont val="Arial"/>
            <family val="2"/>
          </rPr>
          <t>Record source of rate, assumption, exclusion, sponsor dependency or approval route.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Copilot</author>
  </authors>
  <commentList>
    <comment ref="B7" authorId="0" shapeId="0" xr:uid="{00000000-0006-0000-0300-000001000000}">
      <text>
        <r>
          <rPr>
            <sz val="10"/>
            <rFont val="Arial"/>
            <family val="2"/>
          </rPr>
          <t>Annual salary value from NHS Employers 2026 AfC pay scales PDF: https://www.nhsemployers.org/system/files/2026-02/2026%20AfC%20pay%20scales.pdf</t>
        </r>
      </text>
    </comment>
    <comment ref="D7" authorId="0" shapeId="0" xr:uid="{00000000-0006-0000-0300-000015000000}">
      <text>
        <r>
          <rPr>
            <sz val="10"/>
            <rFont val="Arial"/>
            <family val="2"/>
          </rPr>
          <t>Annual salary value from NHS Employers 2026 AfC pay scales PDF: https://www.nhsemployers.org/system/files/2026-02/2026%20AfC%20pay%20scales.pdf</t>
        </r>
      </text>
    </comment>
    <comment ref="B8" authorId="0" shapeId="0" xr:uid="{00000000-0006-0000-0300-000002000000}">
      <text>
        <r>
          <rPr>
            <sz val="10"/>
            <rFont val="Arial"/>
            <family val="2"/>
          </rPr>
          <t>Annual salary value from NHS Employers 2026 AfC pay scales PDF: https://www.nhsemployers.org/system/files/2026-02/2026%20AfC%20pay%20scales.pdf</t>
        </r>
      </text>
    </comment>
    <comment ref="D8" authorId="0" shapeId="0" xr:uid="{00000000-0006-0000-0300-000016000000}">
      <text>
        <r>
          <rPr>
            <sz val="10"/>
            <rFont val="Arial"/>
            <family val="2"/>
          </rPr>
          <t>Annual salary value from NHS Employers 2026 AfC pay scales PDF: https://www.nhsemployers.org/system/files/2026-02/2026%20AfC%20pay%20scales.pdf</t>
        </r>
      </text>
    </comment>
    <comment ref="B9" authorId="0" shapeId="0" xr:uid="{00000000-0006-0000-0300-000003000000}">
      <text>
        <r>
          <rPr>
            <sz val="10"/>
            <rFont val="Arial"/>
            <family val="2"/>
          </rPr>
          <t>Annual salary value from NHS Employers 2026 AfC pay scales PDF: https://www.nhsemployers.org/system/files/2026-02/2026%20AfC%20pay%20scales.pdf</t>
        </r>
      </text>
    </comment>
    <comment ref="D9" authorId="0" shapeId="0" xr:uid="{00000000-0006-0000-0300-000017000000}">
      <text>
        <r>
          <rPr>
            <sz val="10"/>
            <rFont val="Arial"/>
            <family val="2"/>
          </rPr>
          <t>Annual salary value from NHS Employers 2026 AfC pay scales PDF: https://www.nhsemployers.org/system/files/2026-02/2026%20AfC%20pay%20scales.pdf</t>
        </r>
      </text>
    </comment>
    <comment ref="B10" authorId="0" shapeId="0" xr:uid="{00000000-0006-0000-0300-000004000000}">
      <text>
        <r>
          <rPr>
            <sz val="10"/>
            <rFont val="Arial"/>
            <family val="2"/>
          </rPr>
          <t>Annual salary value from NHS Employers 2026 AfC pay scales PDF: https://www.nhsemployers.org/system/files/2026-02/2026%20AfC%20pay%20scales.pdf</t>
        </r>
      </text>
    </comment>
    <comment ref="D10" authorId="0" shapeId="0" xr:uid="{00000000-0006-0000-0300-000018000000}">
      <text>
        <r>
          <rPr>
            <sz val="10"/>
            <rFont val="Arial"/>
            <family val="2"/>
          </rPr>
          <t>Annual salary value from NHS Employers 2026 AfC pay scales PDF: https://www.nhsemployers.org/system/files/2026-02/2026%20AfC%20pay%20scales.pdf</t>
        </r>
      </text>
    </comment>
    <comment ref="B11" authorId="0" shapeId="0" xr:uid="{00000000-0006-0000-0300-000005000000}">
      <text>
        <r>
          <rPr>
            <sz val="10"/>
            <rFont val="Arial"/>
            <family val="2"/>
          </rPr>
          <t>Annual salary value from NHS Employers 2026 AfC pay scales PDF: https://www.nhsemployers.org/system/files/2026-02/2026%20AfC%20pay%20scales.pdf</t>
        </r>
      </text>
    </comment>
    <comment ref="C11" authorId="0" shapeId="0" xr:uid="{00000000-0006-0000-0300-00000D000000}">
      <text>
        <r>
          <rPr>
            <sz val="10"/>
            <rFont val="Arial"/>
            <family val="2"/>
          </rPr>
          <t>Annual salary value from NHS Employers 2026 AfC pay scales PDF: https://www.nhsemployers.org/system/files/2026-02/2026%20AfC%20pay%20scales.pdf</t>
        </r>
      </text>
    </comment>
    <comment ref="D11" authorId="0" shapeId="0" xr:uid="{00000000-0006-0000-0300-000019000000}">
      <text>
        <r>
          <rPr>
            <sz val="10"/>
            <rFont val="Arial"/>
            <family val="2"/>
          </rPr>
          <t>Annual salary value from NHS Employers 2026 AfC pay scales PDF: https://www.nhsemployers.org/system/files/2026-02/2026%20AfC%20pay%20scales.pdf</t>
        </r>
      </text>
    </comment>
    <comment ref="B12" authorId="0" shapeId="0" xr:uid="{00000000-0006-0000-0300-000006000000}">
      <text>
        <r>
          <rPr>
            <sz val="10"/>
            <rFont val="Arial"/>
            <family val="2"/>
          </rPr>
          <t>Annual salary value from NHS Employers 2026 AfC pay scales PDF: https://www.nhsemployers.org/system/files/2026-02/2026%20AfC%20pay%20scales.pdf</t>
        </r>
      </text>
    </comment>
    <comment ref="C12" authorId="0" shapeId="0" xr:uid="{00000000-0006-0000-0300-00000E000000}">
      <text>
        <r>
          <rPr>
            <sz val="10"/>
            <rFont val="Arial"/>
            <family val="2"/>
          </rPr>
          <t>Annual salary value from NHS Employers 2026 AfC pay scales PDF: https://www.nhsemployers.org/system/files/2026-02/2026%20AfC%20pay%20scales.pdf</t>
        </r>
      </text>
    </comment>
    <comment ref="D12" authorId="0" shapeId="0" xr:uid="{00000000-0006-0000-0300-00001A000000}">
      <text>
        <r>
          <rPr>
            <sz val="10"/>
            <rFont val="Arial"/>
            <family val="2"/>
          </rPr>
          <t>Annual salary value from NHS Employers 2026 AfC pay scales PDF: https://www.nhsemployers.org/system/files/2026-02/2026%20AfC%20pay%20scales.pdf</t>
        </r>
      </text>
    </comment>
    <comment ref="B13" authorId="0" shapeId="0" xr:uid="{00000000-0006-0000-0300-000007000000}">
      <text>
        <r>
          <rPr>
            <sz val="10"/>
            <rFont val="Arial"/>
            <family val="2"/>
          </rPr>
          <t>Annual salary value from NHS Employers 2026 AfC pay scales PDF: https://www.nhsemployers.org/system/files/2026-02/2026%20AfC%20pay%20scales.pdf</t>
        </r>
      </text>
    </comment>
    <comment ref="C13" authorId="0" shapeId="0" xr:uid="{00000000-0006-0000-0300-00000F000000}">
      <text>
        <r>
          <rPr>
            <sz val="10"/>
            <rFont val="Arial"/>
            <family val="2"/>
          </rPr>
          <t>Annual salary value from NHS Employers 2026 AfC pay scales PDF: https://www.nhsemployers.org/system/files/2026-02/2026%20AfC%20pay%20scales.pdf</t>
        </r>
      </text>
    </comment>
    <comment ref="D13" authorId="0" shapeId="0" xr:uid="{00000000-0006-0000-0300-00001B000000}">
      <text>
        <r>
          <rPr>
            <sz val="10"/>
            <rFont val="Arial"/>
            <family val="2"/>
          </rPr>
          <t>Annual salary value from NHS Employers 2026 AfC pay scales PDF: https://www.nhsemployers.org/system/files/2026-02/2026%20AfC%20pay%20scales.pdf</t>
        </r>
      </text>
    </comment>
    <comment ref="B14" authorId="0" shapeId="0" xr:uid="{00000000-0006-0000-0300-000008000000}">
      <text>
        <r>
          <rPr>
            <sz val="10"/>
            <rFont val="Arial"/>
            <family val="2"/>
          </rPr>
          <t>Annual salary value from NHS Employers 2026 AfC pay scales PDF: https://www.nhsemployers.org/system/files/2026-02/2026%20AfC%20pay%20scales.pdf</t>
        </r>
      </text>
    </comment>
    <comment ref="C14" authorId="0" shapeId="0" xr:uid="{00000000-0006-0000-0300-000010000000}">
      <text>
        <r>
          <rPr>
            <sz val="10"/>
            <rFont val="Arial"/>
            <family val="2"/>
          </rPr>
          <t>Annual salary value from NHS Employers 2026 AfC pay scales PDF: https://www.nhsemployers.org/system/files/2026-02/2026%20AfC%20pay%20scales.pdf</t>
        </r>
      </text>
    </comment>
    <comment ref="D14" authorId="0" shapeId="0" xr:uid="{00000000-0006-0000-0300-00001C000000}">
      <text>
        <r>
          <rPr>
            <sz val="10"/>
            <rFont val="Arial"/>
            <family val="2"/>
          </rPr>
          <t>Annual salary value from NHS Employers 2026 AfC pay scales PDF: https://www.nhsemployers.org/system/files/2026-02/2026%20AfC%20pay%20scales.pdf</t>
        </r>
      </text>
    </comment>
    <comment ref="B15" authorId="0" shapeId="0" xr:uid="{00000000-0006-0000-0300-000009000000}">
      <text>
        <r>
          <rPr>
            <sz val="10"/>
            <rFont val="Arial"/>
            <family val="2"/>
          </rPr>
          <t>Annual salary value from NHS Employers 2026 AfC pay scales PDF: https://www.nhsemployers.org/system/files/2026-02/2026%20AfC%20pay%20scales.pdf</t>
        </r>
      </text>
    </comment>
    <comment ref="C15" authorId="0" shapeId="0" xr:uid="{00000000-0006-0000-0300-000011000000}">
      <text>
        <r>
          <rPr>
            <sz val="10"/>
            <rFont val="Arial"/>
            <family val="2"/>
          </rPr>
          <t>Annual salary value from NHS Employers 2026 AfC pay scales PDF: https://www.nhsemployers.org/system/files/2026-02/2026%20AfC%20pay%20scales.pdf</t>
        </r>
      </text>
    </comment>
    <comment ref="D15" authorId="0" shapeId="0" xr:uid="{00000000-0006-0000-0300-00001D000000}">
      <text>
        <r>
          <rPr>
            <sz val="10"/>
            <rFont val="Arial"/>
            <family val="2"/>
          </rPr>
          <t>Annual salary value from NHS Employers 2026 AfC pay scales PDF: https://www.nhsemployers.org/system/files/2026-02/2026%20AfC%20pay%20scales.pdf</t>
        </r>
      </text>
    </comment>
    <comment ref="B16" authorId="0" shapeId="0" xr:uid="{00000000-0006-0000-0300-00000A000000}">
      <text>
        <r>
          <rPr>
            <sz val="10"/>
            <rFont val="Arial"/>
            <family val="2"/>
          </rPr>
          <t>Annual salary value from NHS Employers 2026 AfC pay scales PDF: https://www.nhsemployers.org/system/files/2026-02/2026%20AfC%20pay%20scales.pdf</t>
        </r>
      </text>
    </comment>
    <comment ref="C16" authorId="0" shapeId="0" xr:uid="{00000000-0006-0000-0300-000012000000}">
      <text>
        <r>
          <rPr>
            <sz val="10"/>
            <rFont val="Arial"/>
            <family val="2"/>
          </rPr>
          <t>Annual salary value from NHS Employers 2026 AfC pay scales PDF: https://www.nhsemployers.org/system/files/2026-02/2026%20AfC%20pay%20scales.pdf</t>
        </r>
      </text>
    </comment>
    <comment ref="D16" authorId="0" shapeId="0" xr:uid="{00000000-0006-0000-0300-00001E000000}">
      <text>
        <r>
          <rPr>
            <sz val="10"/>
            <rFont val="Arial"/>
            <family val="2"/>
          </rPr>
          <t>Annual salary value from NHS Employers 2026 AfC pay scales PDF: https://www.nhsemployers.org/system/files/2026-02/2026%20AfC%20pay%20scales.pdf</t>
        </r>
      </text>
    </comment>
    <comment ref="B17" authorId="0" shapeId="0" xr:uid="{00000000-0006-0000-0300-00000B000000}">
      <text>
        <r>
          <rPr>
            <sz val="10"/>
            <rFont val="Arial"/>
            <family val="2"/>
          </rPr>
          <t>Annual salary value from NHS Employers 2026 AfC pay scales PDF: https://www.nhsemployers.org/system/files/2026-02/2026%20AfC%20pay%20scales.pdf</t>
        </r>
      </text>
    </comment>
    <comment ref="C17" authorId="0" shapeId="0" xr:uid="{00000000-0006-0000-0300-000013000000}">
      <text>
        <r>
          <rPr>
            <sz val="10"/>
            <rFont val="Arial"/>
            <family val="2"/>
          </rPr>
          <t>Annual salary value from NHS Employers 2026 AfC pay scales PDF: https://www.nhsemployers.org/system/files/2026-02/2026%20AfC%20pay%20scales.pdf</t>
        </r>
      </text>
    </comment>
    <comment ref="D17" authorId="0" shapeId="0" xr:uid="{00000000-0006-0000-0300-00001F000000}">
      <text>
        <r>
          <rPr>
            <sz val="10"/>
            <rFont val="Arial"/>
            <family val="2"/>
          </rPr>
          <t>Annual salary value from NHS Employers 2026 AfC pay scales PDF: https://www.nhsemployers.org/system/files/2026-02/2026%20AfC%20pay%20scales.pdf</t>
        </r>
      </text>
    </comment>
    <comment ref="B18" authorId="0" shapeId="0" xr:uid="{00000000-0006-0000-0300-00000C000000}">
      <text>
        <r>
          <rPr>
            <sz val="10"/>
            <rFont val="Arial"/>
            <family val="2"/>
          </rPr>
          <t>Annual salary value from NHS Employers 2026 AfC pay scales PDF: https://www.nhsemployers.org/system/files/2026-02/2026%20AfC%20pay%20scales.pdf</t>
        </r>
      </text>
    </comment>
    <comment ref="C18" authorId="0" shapeId="0" xr:uid="{00000000-0006-0000-0300-000014000000}">
      <text>
        <r>
          <rPr>
            <sz val="10"/>
            <rFont val="Arial"/>
            <family val="2"/>
          </rPr>
          <t>Annual salary value from NHS Employers 2026 AfC pay scales PDF: https://www.nhsemployers.org/system/files/2026-02/2026%20AfC%20pay%20scales.pdf</t>
        </r>
      </text>
    </comment>
    <comment ref="D18" authorId="0" shapeId="0" xr:uid="{00000000-0006-0000-0300-000020000000}">
      <text>
        <r>
          <rPr>
            <sz val="10"/>
            <rFont val="Arial"/>
            <family val="2"/>
          </rPr>
          <t>Annual salary value from NHS Employers 2026 AfC pay scales PDF: https://www.nhsemployers.org/system/files/2026-02/2026%20AfC%20pay%20scales.pdf</t>
        </r>
      </text>
    </comment>
  </commentList>
</comments>
</file>

<file path=xl/sharedStrings.xml><?xml version="1.0" encoding="utf-8"?>
<sst xmlns="http://schemas.openxmlformats.org/spreadsheetml/2006/main" count="732" uniqueCount="370">
  <si>
    <t>NHSA commercial data project costing template</t>
  </si>
  <si>
    <t>Project details</t>
  </si>
  <si>
    <t>Project / quote title</t>
  </si>
  <si>
    <t>Sponsor / customer</t>
  </si>
  <si>
    <t>NHS organisation / lead partner</t>
  </si>
  <si>
    <t>Prepared by</t>
  </si>
  <si>
    <t>Date prepared</t>
  </si>
  <si>
    <t>Version</t>
  </si>
  <si>
    <t>V2</t>
  </si>
  <si>
    <t>Request classification</t>
  </si>
  <si>
    <t>Commercial product development</t>
  </si>
  <si>
    <t>Route / model</t>
  </si>
  <si>
    <t>Direct Trust / SDE / TRE / multi-organisation</t>
  </si>
  <si>
    <t>Is sponsor speaking to other NHS partners?</t>
  </si>
  <si>
    <t>Unknown</t>
  </si>
  <si>
    <t>Lead organisation / coordinating function</t>
  </si>
  <si>
    <t>Expected project length</t>
  </si>
  <si>
    <t>Data entering / leaving local organisation?</t>
  </si>
  <si>
    <t>Commercial assumptions</t>
  </si>
  <si>
    <t>Default commercial overhead %</t>
  </si>
  <si>
    <t>Use local finance-approved commercial overhead. V4 guidance notes commercial work should include overhead or equivalent value recovery.</t>
  </si>
  <si>
    <t>Default value uplift %</t>
  </si>
  <si>
    <t>Use only where locally approved. Alternative mechanisms may include revenue share, royalties or milestone payments.</t>
  </si>
  <si>
    <t>VAT % if applicable</t>
  </si>
  <si>
    <t>Set locally. Leave as 0% if outside scope or handled separately.</t>
  </si>
  <si>
    <t>Contingency / risk allowance %</t>
  </si>
  <si>
    <t>Optional risk allowance for uncertainty, rework or scope creep.</t>
  </si>
  <si>
    <t>Feasibility quoted as standalone charge?</t>
  </si>
  <si>
    <t>Yes / No / To be agreed</t>
  </si>
  <si>
    <t>Guidance says feasibility should be costed and charged where possible.</t>
  </si>
  <si>
    <t>PPIE / lay review required?</t>
  </si>
  <si>
    <t>Some organisations require Data Trust Committee or PPIE review and should not absorb this as unfunded overhead.</t>
  </si>
  <si>
    <t>How to use</t>
  </si>
  <si>
    <t>1. Complete Project Setup, then use Staff Band in Costing Template to pull default rates from Role Rates. Review the AfC Pay Scales lookup and replace with local finance-approved rates where required.</t>
  </si>
  <si>
    <t>2. In Costing Template, enter Role / provider, Staff Band, quantities, units and any direct non-staff costs. Unit rate is populated by VLOOKUP from Role Rates based on Staff Band and Unit.</t>
  </si>
  <si>
    <t>3. Review stage subtotals and Quote Summary. Add contingency, VAT and any value/benefit-sharing mechanism only where locally approved.</t>
  </si>
  <si>
    <t>4. Use Assumptions Log to record rate sources, overhead assumptions, infrastructure assumptions, sponsor dependencies, exclusions and value-sharing assumptions.</t>
  </si>
  <si>
    <t>5. This is a structured costing checklist; each organisation must apply its own approved rates and governance. AfC rates are used only as a starting benchmark, not a commercial tariff.</t>
  </si>
  <si>
    <t>Costing template form</t>
  </si>
  <si>
    <t>Stage-by-stage cost lines with subtotals and final project cost. Blue cells are user inputs; formulas calculate line and project totals.</t>
  </si>
  <si>
    <t>Stage</t>
  </si>
  <si>
    <t>Cost component / activity</t>
  </si>
  <si>
    <t>Example considerations</t>
  </si>
  <si>
    <t>Role / provider</t>
  </si>
  <si>
    <t>Staff Band</t>
  </si>
  <si>
    <t>Qty</t>
  </si>
  <si>
    <t>Unit</t>
  </si>
  <si>
    <t>Unit rate (£)</t>
  </si>
  <si>
    <t>Staff cost (£)</t>
  </si>
  <si>
    <t>Non-staff direct cost (£)</t>
  </si>
  <si>
    <t>Overhead %</t>
  </si>
  <si>
    <t>Overhead amount (£)</t>
  </si>
  <si>
    <t>Value uplift / benefit %</t>
  </si>
  <si>
    <t>Value uplift amount (£)</t>
  </si>
  <si>
    <t>Line total (£)</t>
  </si>
  <si>
    <t>Include in quote?</t>
  </si>
  <si>
    <t>Notes / assumptions</t>
  </si>
  <si>
    <t>1. Initial enquiry and scoping</t>
  </si>
  <si>
    <t>Sponsor question and intended use review</t>
  </si>
  <si>
    <t>Clarify question, intended use, proposed outputs and access model</t>
  </si>
  <si>
    <t>Day</t>
  </si>
  <si>
    <t>Yes</t>
  </si>
  <si>
    <t>Data source and population scoping</t>
  </si>
  <si>
    <t>Expected data sources, likely patient population, outputs and access requirements</t>
  </si>
  <si>
    <t>Request classification and internal routing</t>
  </si>
  <si>
    <t>Commercial / research / innovation route; local pathway and approvals</t>
  </si>
  <si>
    <t>Early partner check</t>
  </si>
  <si>
    <t>Ask whether sponsor is speaking to other NHS partners</t>
  </si>
  <si>
    <t>Sponsor-facing scoping note</t>
  </si>
  <si>
    <t>Document assumptions, exclusions and whether feasibility is required</t>
  </si>
  <si>
    <t>Subtotal</t>
  </si>
  <si>
    <t>2. Feasibility assessment</t>
  </si>
  <si>
    <t>Cohort identification</t>
  </si>
  <si>
    <t>Identify cohort and likely size</t>
  </si>
  <si>
    <t>Inclusion / exclusion criteria checks</t>
  </si>
  <si>
    <t>Review proposed criteria and data fields</t>
  </si>
  <si>
    <t>Data availability assessment</t>
  </si>
  <si>
    <t>Confirm data availability and completeness</t>
  </si>
  <si>
    <t>Technical feasibility review</t>
  </si>
  <si>
    <t>Assess extraction, linkage, environment and access constraints</t>
  </si>
  <si>
    <t>Clinical / methodological review</t>
  </si>
  <si>
    <t>Early expert review before full quote</t>
  </si>
  <si>
    <t>Feasibility report / sponsor discussion</t>
  </si>
  <si>
    <t>Output of feasibility stage and decision point</t>
  </si>
  <si>
    <t>3. Environment and technical setup</t>
  </si>
  <si>
    <t>Secure environment configuration</t>
  </si>
  <si>
    <t>SDE/TRE/workspace setup and project space</t>
  </si>
  <si>
    <t>User access and permissions</t>
  </si>
  <si>
    <t>Accounts, permissions, access controls and onboarding</t>
  </si>
  <si>
    <t>Monitoring and audit controls</t>
  </si>
  <si>
    <t>Audit logs, monitoring, activity controls</t>
  </si>
  <si>
    <t>Workspace structures and data pipelines</t>
  </si>
  <si>
    <t>Folder structures, pipelines, usage policies</t>
  </si>
  <si>
    <t>SDE / TRE partner setup costs</t>
  </si>
  <si>
    <t>Charges from host or partner platform</t>
  </si>
  <si>
    <t>4. Infrastructure and operational costs</t>
  </si>
  <si>
    <t>Secure storage</t>
  </si>
  <si>
    <t>Expected volume and length of storage</t>
  </si>
  <si>
    <t>Compute usage</t>
  </si>
  <si>
    <t>VM / CPU / memory usage</t>
  </si>
  <si>
    <t>High-performance compute / GPU</t>
  </si>
  <si>
    <t>HPC/GPU if required by imaging/AI workload</t>
  </si>
  <si>
    <t>Data transfer and processing infrastructure</t>
  </si>
  <si>
    <t>Ingestion, transfer, processing, networking</t>
  </si>
  <si>
    <t>Ongoing platform maintenance</t>
  </si>
  <si>
    <t>Maintenance, monitoring, service management</t>
  </si>
  <si>
    <t>Cloud / third-party charges</t>
  </si>
  <si>
    <t>External platform, licence or cloud pass-through costs</t>
  </si>
  <si>
    <t>5. Governance, compliance, PPIE and Data Trust Committee review</t>
  </si>
  <si>
    <t>Information governance review</t>
  </si>
  <si>
    <t>IG review, DPIA, legal basis checks</t>
  </si>
  <si>
    <t>Data Access Committee / Data Trust Committee review</t>
  </si>
  <si>
    <t>Committee preparation, coordination and meeting time</t>
  </si>
  <si>
    <t>PPIE facilitator support</t>
  </si>
  <si>
    <t>Preparation and facilitation of PPIE / lay review</t>
  </si>
  <si>
    <t>Lay member honoraria / reimbursement</t>
  </si>
  <si>
    <t>Honoraria, expenses and participant reimbursement</t>
  </si>
  <si>
    <t>Contracting and legal review</t>
  </si>
  <si>
    <t>Contracts, data-sharing, licence or collaboration terms</t>
  </si>
  <si>
    <t>Risk assessment and audit trail</t>
  </si>
  <si>
    <t>Risk logs, documentation, approvals and audit trail</t>
  </si>
  <si>
    <t>6. Project phasing and change control</t>
  </si>
  <si>
    <t>Discovery / feasibility phase</t>
  </si>
  <si>
    <t>Initial phase with defined deliverable and decision point</t>
  </si>
  <si>
    <t>Main analytical delivery phase</t>
  </si>
  <si>
    <t>Core delivery phase and defined outputs</t>
  </si>
  <si>
    <t>Extension questions / follow-on analyses</t>
  </si>
  <si>
    <t>Unplanned or planned extensions and additional questions</t>
  </si>
  <si>
    <t>Validation / prospective phase</t>
  </si>
  <si>
    <t>Validation phases, including prospective or consented elements</t>
  </si>
  <si>
    <t>Data refresh / update cycles</t>
  </si>
  <si>
    <t>Monthly, quarterly, annual or other refreshes</t>
  </si>
  <si>
    <t>Change-control administration</t>
  </si>
  <si>
    <t>Scope changes, re-quotes and approvals</t>
  </si>
  <si>
    <t>7. Data preparation and delivery: data as a service</t>
  </si>
  <si>
    <t>Data extraction</t>
  </si>
  <si>
    <t>Extract data from source systems</t>
  </si>
  <si>
    <t>Data cleansing and coding</t>
  </si>
  <si>
    <t>Cleaning, coding, standardisation and mapping</t>
  </si>
  <si>
    <t>Quality assurance</t>
  </si>
  <si>
    <t>QA checks and independent review</t>
  </si>
  <si>
    <t>Pseudonymisation / anonymisation preparation</t>
  </si>
  <si>
    <t>Pseudonymisation, minimisation and disclosure control</t>
  </si>
  <si>
    <t>Data linkage</t>
  </si>
  <si>
    <t>Linkage across sources or partners</t>
  </si>
  <si>
    <t>Research-ready tables / outputs</t>
  </si>
  <si>
    <t>Creation of curated tables and documentation</t>
  </si>
  <si>
    <t>Data publication into secure environment</t>
  </si>
  <si>
    <t>Make data available securely for analysis</t>
  </si>
  <si>
    <t>8. Automation and tooling</t>
  </si>
  <si>
    <t>Script / pipeline design and build</t>
  </si>
  <si>
    <t>Reusable data processing, orchestration or automation</t>
  </si>
  <si>
    <t>RPA / bot development</t>
  </si>
  <si>
    <t>Bot or robotic process automation if required</t>
  </si>
  <si>
    <t>Testing and validation</t>
  </si>
  <si>
    <t>Test scripts, outputs and processing pipelines</t>
  </si>
  <si>
    <t>Licences and tooling allowances</t>
  </si>
  <si>
    <t>Licences, tools or support arrangements</t>
  </si>
  <si>
    <t>Monitoring and decommissioning</t>
  </si>
  <si>
    <t>Monitoring, support and close-down</t>
  </si>
  <si>
    <t>9. Specialist expertise and analytical support</t>
  </si>
  <si>
    <t>Clinical interpretation</t>
  </si>
  <si>
    <t>Clinical advice and interpretation</t>
  </si>
  <si>
    <t>Statistical / methodological support</t>
  </si>
  <si>
    <t>Study design, analysis plan and methodology</t>
  </si>
  <si>
    <t>Data science input</t>
  </si>
  <si>
    <t>Advanced analytics / AI / data science input</t>
  </si>
  <si>
    <t>Health economics</t>
  </si>
  <si>
    <t>Economic evaluation or modelling input</t>
  </si>
  <si>
    <t>Project management</t>
  </si>
  <si>
    <t>Project planning, reporting, risk and sponsor management</t>
  </si>
  <si>
    <t>Sponsor-facing engagement</t>
  </si>
  <si>
    <t>Sponsor meetings, briefings and outputs</t>
  </si>
  <si>
    <t>10. Multi-organisation coordination</t>
  </si>
  <si>
    <t>Lead coordination function</t>
  </si>
  <si>
    <t>Lead organisation or coordination role</t>
  </si>
  <si>
    <t>Partner costing returns</t>
  </si>
  <si>
    <t>Collect and check partner costing returns</t>
  </si>
  <si>
    <t>Assumptions log management</t>
  </si>
  <si>
    <t>Shared assumptions, dependencies, exclusions</t>
  </si>
  <si>
    <t>Local extraction and local governance by partners</t>
  </si>
  <si>
    <t>Local partner extraction and governance charges</t>
  </si>
  <si>
    <t>Central workspace hosting</t>
  </si>
  <si>
    <t>Shared workspace / SDE / TRE hosting and support</t>
  </si>
  <si>
    <t>Cross-site data flows and linkage</t>
  </si>
  <si>
    <t>Data flow design, linkage and responsibilities</t>
  </si>
  <si>
    <t>11. Value-based and benefit-sharing components</t>
  </si>
  <si>
    <t>Value uplift</t>
  </si>
  <si>
    <t>Locally approved uplift if applicable</t>
  </si>
  <si>
    <t>Revenue-share / royalty modelling</t>
  </si>
  <si>
    <t>Downstream mechanism, if agreed</t>
  </si>
  <si>
    <t>Milestone / success payment allowance</t>
  </si>
  <si>
    <t>Milestones or success fees if applicable</t>
  </si>
  <si>
    <t>Public-benefit / in-kind recovery</t>
  </si>
  <si>
    <t>Alternative benefit-sharing mechanism</t>
  </si>
  <si>
    <t>12. Contingency, approval and finalisation</t>
  </si>
  <si>
    <t>Complexity / uncertainty contingency</t>
  </si>
  <si>
    <t>Optional allowance for uncertainty or scope complexity</t>
  </si>
  <si>
    <t>Finance review and approval</t>
  </si>
  <si>
    <t>Local finance sign-off</t>
  </si>
  <si>
    <t>Sponsor quote preparation</t>
  </si>
  <si>
    <t>Final sponsor quote and internal record</t>
  </si>
  <si>
    <t>Contracting finalisation</t>
  </si>
  <si>
    <t>Final checks before contracting</t>
  </si>
  <si>
    <t>FINAL PROJECT COST (all included stages)</t>
  </si>
  <si>
    <t>Quote Summary</t>
  </si>
  <si>
    <t>Pulls stage subtotals from the Costing Template and adds optional contingency and VAT.</t>
  </si>
  <si>
    <t>Non-staff direct (£)</t>
  </si>
  <si>
    <t>Overhead (£)</t>
  </si>
  <si>
    <t>Value uplift (£)</t>
  </si>
  <si>
    <t>Total (£)</t>
  </si>
  <si>
    <t>Subtotal before contingency and VAT</t>
  </si>
  <si>
    <t>Optional contingency / risk allowance</t>
  </si>
  <si>
    <t>Project total before VAT</t>
  </si>
  <si>
    <t>VAT if applicable</t>
  </si>
  <si>
    <t>FINAL PROJECT COST INCLUDING VAT (if applicable)</t>
  </si>
  <si>
    <t>2026 Agenda for Change pay scales lookup</t>
  </si>
  <si>
    <t xml:space="preserve">Pay bands and pay points from 1 April 2026. Annual salaries may be entered from NHS Employers 2026 Agenda for Change pay scales. Rates can differ, e.g. if London weighting applies. </t>
  </si>
  <si>
    <t>Source URL:</t>
  </si>
  <si>
    <t>https://www.nhsemployers.org/system/files/2026-02/2026%20AfC%20pay%20scales.pdf</t>
  </si>
  <si>
    <t>Calculation assumptions</t>
  </si>
  <si>
    <t>NHS Trusts will typically calculate full Annual employment cost rather than salary alone, including employer National Insurance and pension contributions. Hourly and day rates are worksheet calculations and local calculation methods should be applied.</t>
  </si>
  <si>
    <t>Entry annual salary (£)</t>
  </si>
  <si>
    <t>Intermediate annual salary (£)</t>
  </si>
  <si>
    <t>Top annual salary (£)</t>
  </si>
  <si>
    <t>Annual employment cost (£)</t>
  </si>
  <si>
    <t>Hourly rate (£)</t>
  </si>
  <si>
    <t>Day rate (£)</t>
  </si>
  <si>
    <t>Source / note</t>
  </si>
  <si>
    <t>Band 1</t>
  </si>
  <si>
    <t>NHS Employers 2026 AfC pay scales PDF; default uses top pay point for lookup. Replace locally if required.</t>
  </si>
  <si>
    <t>Band 2</t>
  </si>
  <si>
    <t>Band 3</t>
  </si>
  <si>
    <t>Band 4</t>
  </si>
  <si>
    <t>Band 5</t>
  </si>
  <si>
    <t>Band 6</t>
  </si>
  <si>
    <t>Band 7</t>
  </si>
  <si>
    <t>Band 8a</t>
  </si>
  <si>
    <t>Band 8b</t>
  </si>
  <si>
    <t>Band 8c</t>
  </si>
  <si>
    <t>Band 8d</t>
  </si>
  <si>
    <t>Band 9</t>
  </si>
  <si>
    <t>Role rates and staff band lookup</t>
  </si>
  <si>
    <t>Use this sheet to map a Staff Band to a default day/hourly rate. Bands pull from the AfC Pay Scales sheet and can be replaced with locally approved commercial rates.</t>
  </si>
  <si>
    <t>Role / grade / provider</t>
  </si>
  <si>
    <t>Pay point used</t>
  </si>
  <si>
    <t>Default unit</t>
  </si>
  <si>
    <t>Default overhead %</t>
  </si>
  <si>
    <t>Source / approval note</t>
  </si>
  <si>
    <t>Effective date</t>
  </si>
  <si>
    <t>Owner / approver</t>
  </si>
  <si>
    <t>Role default mapping (editable)</t>
  </si>
  <si>
    <t>BI analyst / data analyst</t>
  </si>
  <si>
    <t>Top</t>
  </si>
  <si>
    <t>Suggested default band for template usability; confirm locally. Rate source: NHS Employers 2026 AfC pay scales PDF.</t>
  </si>
  <si>
    <t>1 Apr 2026</t>
  </si>
  <si>
    <t>Data engineer</t>
  </si>
  <si>
    <t>Senior analyst</t>
  </si>
  <si>
    <t>Information governance officer</t>
  </si>
  <si>
    <t>Data access committee / Data Trust Committee coordinator</t>
  </si>
  <si>
    <t>PPIE facilitator</t>
  </si>
  <si>
    <t>Lay reviewer / patient contributor</t>
  </si>
  <si>
    <t>Local / non-AfC</t>
  </si>
  <si>
    <t>Local</t>
  </si>
  <si>
    <t>Enter locally approved rate or use appropriate non-AfC mechanism.</t>
  </si>
  <si>
    <t>Contracts / legal officer</t>
  </si>
  <si>
    <t>Cloud / SDE / TRE platform support</t>
  </si>
  <si>
    <t>Automation / RPA specialist</t>
  </si>
  <si>
    <t>Clinical expert</t>
  </si>
  <si>
    <t>Statistician / methodologist</t>
  </si>
  <si>
    <t>Data scientist</t>
  </si>
  <si>
    <t>Health economist</t>
  </si>
  <si>
    <t>Project manager</t>
  </si>
  <si>
    <t>Programme / partner coordinator</t>
  </si>
  <si>
    <t>Other specialist</t>
  </si>
  <si>
    <t>Assumptions log</t>
  </si>
  <si>
    <t>Record sources, exclusions, sponsor dependencies, local approvals and unresolved issues.</t>
  </si>
  <si>
    <t>ID</t>
  </si>
  <si>
    <t>Category</t>
  </si>
  <si>
    <t>Assumption / dependency / exclusion</t>
  </si>
  <si>
    <t>Applies to stage</t>
  </si>
  <si>
    <t>Source / evidence</t>
  </si>
  <si>
    <t>Owner</t>
  </si>
  <si>
    <t>Status</t>
  </si>
  <si>
    <t>Impact on cost</t>
  </si>
  <si>
    <t>Decision / note</t>
  </si>
  <si>
    <t>A01</t>
  </si>
  <si>
    <t>Open</t>
  </si>
  <si>
    <t>A02</t>
  </si>
  <si>
    <t>A03</t>
  </si>
  <si>
    <t>A04</t>
  </si>
  <si>
    <t>A05</t>
  </si>
  <si>
    <t>A06</t>
  </si>
  <si>
    <t>A07</t>
  </si>
  <si>
    <t>A08</t>
  </si>
  <si>
    <t>A09</t>
  </si>
  <si>
    <t>A10</t>
  </si>
  <si>
    <t>A11</t>
  </si>
  <si>
    <t>A12</t>
  </si>
  <si>
    <t>A13</t>
  </si>
  <si>
    <t>A14</t>
  </si>
  <si>
    <t>A15</t>
  </si>
  <si>
    <t>A16</t>
  </si>
  <si>
    <t>A17</t>
  </si>
  <si>
    <t>A18</t>
  </si>
  <si>
    <t>A19</t>
  </si>
  <si>
    <t>A20</t>
  </si>
  <si>
    <t>A21</t>
  </si>
  <si>
    <t>A22</t>
  </si>
  <si>
    <t>A23</t>
  </si>
  <si>
    <t>A24</t>
  </si>
  <si>
    <t>A25</t>
  </si>
  <si>
    <t>A26</t>
  </si>
  <si>
    <t>A27</t>
  </si>
  <si>
    <t>A28</t>
  </si>
  <si>
    <t>A29</t>
  </si>
  <si>
    <t>A30</t>
  </si>
  <si>
    <t>Sources</t>
  </si>
  <si>
    <t>Internal NHSA environment materials used to shape the template. Reference IDs are provided for traceability in this conversation.</t>
  </si>
  <si>
    <t>Source</t>
  </si>
  <si>
    <t>Reference ID</t>
  </si>
  <si>
    <t>Relevant information used in template</t>
  </si>
  <si>
    <t>20260715 DRAFT GUIDANCE V4.docx</t>
  </si>
  <si>
    <t>turn5search1</t>
  </si>
  <si>
    <t>Stages and cost components: initial enquiry, feasibility, technical setup, infrastructure, governance/PPIE/DTC, phasing, data preparation, automation/tooling, specialist expertise, value/benefit sharing, multi-organisation coordination.</t>
  </si>
  <si>
    <t>20260715 DRAFT GUIDANCE V4 search result</t>
  </si>
  <si>
    <t>turn5search49</t>
  </si>
  <si>
    <t>Detailed extracts on overhead/value recovery, stage list, table of stages, project-phasing and data-preparation components.</t>
  </si>
  <si>
    <t>NHSA NHS Commercial Costings Guidance - V2 Clean.docx</t>
  </si>
  <si>
    <t>turn5search50</t>
  </si>
  <si>
    <t>Worked-example structure, cost line / quantity / rate / subtotal approach; dummy prices not reused, but line-item structure adapted.</t>
  </si>
  <si>
    <t>20260715 CoPilot Meeting Summary.docx</t>
  </si>
  <si>
    <t>turn5search84</t>
  </si>
  <si>
    <t>Meeting task to review standard costing templates such as NIHR industry costing template and NHS core SDE costings for adaptation.</t>
  </si>
  <si>
    <t>Commercial costing methods meeting 14 July 2026</t>
  </si>
  <si>
    <t>turn5search55</t>
  </si>
  <si>
    <t>Meeting summary emphasising overhead consistency, case study/worked example considerations, flow charts, FAQs, and standard costing template review.</t>
  </si>
  <si>
    <t>Commercial costing methods meeting 19 May 2026</t>
  </si>
  <si>
    <t>turn5search58</t>
  </si>
  <si>
    <t>Priority themes: pricing scenarios, technical complexity, data refresh/storage requirements, stakeholder mapping and process flows.</t>
  </si>
  <si>
    <t>20260127 NHSA CCG Y&amp;H SDE meeting Notes and Actions_FINAL.docx</t>
  </si>
  <si>
    <t>turn5search102</t>
  </si>
  <si>
    <t>Y&amp;H SDE notes: Data as a Service, Consulting as a Service, value of data component, cost-plus/revenue-sharing and multi-SDE components.</t>
  </si>
  <si>
    <t>Email: Post-meeting notes and actions 24 March 2026</t>
  </si>
  <si>
    <t>turn5search15</t>
  </si>
  <si>
    <t>Actions to include PPIE/Data Trust Committee costs, storage/compute nuances, value-sharing options and realistic costing examples.</t>
  </si>
  <si>
    <t>ToR NHSA Working Group on Costing for Commercial Data Access</t>
  </si>
  <si>
    <t>turn5search95</t>
  </si>
  <si>
    <t>Purpose and scope: share current practice, focus on costing methods rather than pricing strategies, respect commercial sensitivities.</t>
  </si>
  <si>
    <t>NHSA Commercial Data Project Costing Template</t>
  </si>
  <si>
    <t>Purpose</t>
  </si>
  <si>
    <t>The template is intended as a structured costing aid and discussion tool. It is not a tariff, benchmark price list or mandatory costing methodology.</t>
  </si>
  <si>
    <t>Licence</t>
  </si>
  <si>
    <t>This resource is licensed under the Creative Commons Attribution 4.0 International Licence (CC BY 4.0).</t>
  </si>
  <si>
    <t>You are free to copy, share, adapt and reuse this resource, including for commercial purposes, provided appropriate attribution is given to the Northern Health Science Alliance (NHSA), a link to the licence is included and any modifications are indicated.</t>
  </si>
  <si>
    <t>Suggested attribution:</t>
  </si>
  <si>
    <t>Adapted from the NHSA Commercial Data Project Costing Template (Version X), Northern Health Science Alliance.</t>
  </si>
  <si>
    <t>Licence details: creativecommons.org/licenses/by/4.0</t>
  </si>
  <si>
    <t>Important Disclaimer</t>
  </si>
  <si>
    <t>This resource is provided for information and illustrative purposes only.</t>
  </si>
  <si>
    <t>The Northern Health Science Alliance (NHSA), members of the Working Group on Costing Commercial Uses of Patient Data, and contributors to this resource accept no responsibility or liability for decisions, actions, financial outcomes, contractual arrangements or commercial negotiations arising from its use.</t>
  </si>
  <si>
    <t>Users remain responsible for obtaining appropriate local finance, commercial, legal, procurement and information governance approvals before use.</t>
  </si>
  <si>
    <t>No Professional Advice</t>
  </si>
  <si>
    <t>Nothing within this resource constitutes legal, commercial, procurement, financial, information governance or professional advice.</t>
  </si>
  <si>
    <t>Users should seek appropriate local advice before relying upon any figures, calculations, assumptions or outputs generated using this resource.</t>
  </si>
  <si>
    <t>This template has been developed to support NHS organisations and partners in identifying, documenting and recovering costs associated with commercial uses of patient data.</t>
  </si>
  <si>
    <r>
      <rPr>
        <i/>
        <sz val="10"/>
        <color rgb="FF000000"/>
        <rFont val="Calibri"/>
      </rPr>
      <t xml:space="preserve">Input project metadata and headline assumptions here. Blue cells are user inputs; black cells are formulas; green cells link between sheets.
</t>
    </r>
    <r>
      <rPr>
        <b/>
        <sz val="10"/>
        <color rgb="FFFF0000"/>
        <rFont val="Calibri"/>
      </rPr>
      <t>IMPORTANT: Before using this template, read the Read Me First tab. Use of this workbook constitutes acceptance of the licence and disclaimer terms contained in that section.</t>
    </r>
  </si>
  <si>
    <t>© Northern Health Science Alliance (NHSA), 2026. Licensed under CC BY 4.0.</t>
  </si>
  <si>
    <r>
      <t>Version:</t>
    </r>
    <r>
      <rPr>
        <sz val="11"/>
        <color theme="1"/>
        <rFont val="Calibri"/>
        <family val="2"/>
        <scheme val="minor"/>
      </rPr>
      <t xml:space="preserve"> V2</t>
    </r>
  </si>
  <si>
    <r>
      <t>Published by:</t>
    </r>
    <r>
      <rPr>
        <sz val="11"/>
        <color theme="1"/>
        <rFont val="Calibri"/>
        <family val="2"/>
        <scheme val="minor"/>
      </rPr>
      <t xml:space="preserve"> Northern Health Science Alliance (NHSA)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</si>
</sst>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 mmm\ yyyy"/>
    <numFmt numFmtId="165" formatCode="0.0%"/>
    <numFmt numFmtId="166" formatCode="\£#,##0.00;[Red]&quot;(£&quot;#,##0.00\);\-"/>
    <numFmt numFmtId="167" formatCode="\£#,##0;[Red]&quot;(£&quot;#,##0\);\-"/>
  </numFmts>
  <fonts count="33" x14ac:knownFonts="1">
    <font>
      <sz val="11"/>
      <color theme="1"/>
      <name val="Calibri"/>
      <family val="2"/>
      <charset val="1"/>
    </font>
    <font>
      <sz val="11"/>
      <color theme="1"/>
      <name val="Calibri"/>
      <family val="2"/>
      <scheme val="minor"/>
    </font>
    <font>
      <sz val="11"/>
      <color theme="1"/>
      <name val="Calibri"/>
      <family val="2"/>
      <scheme val="minor"/>
    </font>
    <font>
      <sz val="11"/>
      <color theme="1"/>
      <name val="Calibri"/>
      <scheme val="minor"/>
    </font>
    <font>
      <sz val="11"/>
      <color theme="1"/>
      <name val="Calibri"/>
      <scheme val="minor"/>
    </font>
    <font>
      <sz val="10"/>
      <name val="Arial"/>
      <family val="2"/>
    </font>
    <font>
      <b/>
      <sz val="18"/>
      <color rgb="FFFFFFFF"/>
      <name val="Calibri"/>
      <scheme val="minor"/>
    </font>
    <font>
      <i/>
      <sz val="10"/>
      <color rgb="FFFF0000"/>
      <name val="Calibri"/>
      <scheme val="minor"/>
    </font>
    <font>
      <sz val="10"/>
      <color rgb="FFFF0000"/>
      <name val="Calibri"/>
      <scheme val="minor"/>
    </font>
    <font>
      <b/>
      <sz val="11"/>
      <color rgb="FFFFFFFF"/>
      <name val="Calibri"/>
      <scheme val="minor"/>
    </font>
    <font>
      <b/>
      <sz val="11"/>
      <name val="Calibri"/>
      <scheme val="minor"/>
    </font>
    <font>
      <sz val="11"/>
      <color rgb="FF0000FF"/>
      <name val="Calibri"/>
      <scheme val="minor"/>
    </font>
    <font>
      <i/>
      <sz val="11"/>
      <color rgb="FF666666"/>
      <name val="Calibri"/>
      <scheme val="minor"/>
    </font>
    <font>
      <i/>
      <sz val="10"/>
      <color rgb="FF666666"/>
      <name val="Calibri"/>
      <scheme val="minor"/>
    </font>
    <font>
      <b/>
      <sz val="10"/>
      <color rgb="FFFFFFFF"/>
      <name val="Calibri"/>
      <scheme val="minor"/>
    </font>
    <font>
      <b/>
      <sz val="10"/>
      <color rgb="FF1F4E79"/>
      <name val="Calibri"/>
      <scheme val="minor"/>
    </font>
    <font>
      <sz val="11"/>
      <name val="Calibri"/>
      <scheme val="minor"/>
    </font>
    <font>
      <sz val="10"/>
      <color rgb="FF0000FF"/>
      <name val="Calibri"/>
      <scheme val="minor"/>
    </font>
    <font>
      <sz val="10"/>
      <color rgb="FF008000"/>
      <name val="Calibri"/>
      <scheme val="minor"/>
    </font>
    <font>
      <b/>
      <sz val="10"/>
      <name val="Calibri"/>
      <scheme val="minor"/>
    </font>
    <font>
      <sz val="10"/>
      <color rgb="FF000000"/>
      <name val="Calibri"/>
      <scheme val="minor"/>
    </font>
    <font>
      <sz val="9"/>
      <name val="Calibri"/>
      <scheme val="minor"/>
    </font>
    <font>
      <sz val="10"/>
      <name val="Calibri"/>
      <scheme val="minor"/>
    </font>
    <font>
      <sz val="10"/>
      <color theme="1"/>
      <name val="Calibri"/>
      <scheme val="minor"/>
    </font>
    <font>
      <sz val="11"/>
      <color rgb="FF008000"/>
      <name val="Calibri"/>
      <scheme val="minor"/>
    </font>
    <font>
      <i/>
      <sz val="10"/>
      <color rgb="FF000000"/>
      <name val="Calibri"/>
    </font>
    <font>
      <b/>
      <sz val="10"/>
      <color rgb="FFFF0000"/>
      <name val="Calibri"/>
    </font>
    <font>
      <b/>
      <sz val="11"/>
      <color theme="1"/>
      <name val="Calibri"/>
      <family val="2"/>
      <scheme val="minor"/>
    </font>
    <font>
      <u/>
      <sz val="11"/>
      <color theme="10"/>
      <name val="Calibri"/>
      <family val="2"/>
      <charset val="1"/>
    </font>
    <font>
      <i/>
      <sz val="10"/>
      <color rgb="FFFF0000"/>
      <name val="Calibri"/>
      <family val="2"/>
    </font>
    <font>
      <b/>
      <sz val="24"/>
      <color theme="1"/>
      <name val="Calibri"/>
      <family val="2"/>
      <scheme val="minor"/>
    </font>
    <font>
      <b/>
      <sz val="18"/>
      <color theme="1"/>
      <name val="Calibri"/>
      <family val="2"/>
      <scheme val="minor"/>
    </font>
    <font>
      <u/>
      <sz val="11"/>
      <color theme="10"/>
      <name val="Calibri"/>
      <family val="2"/>
      <scheme val="minor"/>
    </font>
  </fonts>
  <fills count="9">
    <fill>
      <patternFill patternType="none"/>
    </fill>
    <fill>
      <patternFill patternType="gray125"/>
    </fill>
    <fill>
      <patternFill patternType="solid">
        <fgColor rgb="FF1F4E78"/>
        <bgColor rgb="FF1F4E79"/>
      </patternFill>
    </fill>
    <fill>
      <patternFill patternType="solid">
        <fgColor rgb="FFEAF4F7"/>
        <bgColor rgb="FFF2F2F2"/>
      </patternFill>
    </fill>
    <fill>
      <patternFill patternType="solid">
        <fgColor rgb="FF1F4E79"/>
        <bgColor rgb="FF1F4E78"/>
      </patternFill>
    </fill>
    <fill>
      <patternFill patternType="solid">
        <fgColor rgb="FFD9EAF7"/>
        <bgColor rgb="FFD9E1F2"/>
      </patternFill>
    </fill>
    <fill>
      <patternFill patternType="solid">
        <fgColor rgb="FFE2F0D9"/>
        <bgColor rgb="FFEAF4F7"/>
      </patternFill>
    </fill>
    <fill>
      <patternFill patternType="solid">
        <fgColor rgb="FFF2F2F2"/>
        <bgColor rgb="FFEAF4F7"/>
      </patternFill>
    </fill>
    <fill>
      <patternFill patternType="solid">
        <fgColor rgb="FF00677F"/>
        <bgColor rgb="FF008080"/>
      </patternFill>
    </fill>
  </fills>
  <borders count="6">
    <border>
      <left/>
      <right/>
      <top/>
      <bottom/>
      <diagonal/>
    </border>
    <border>
      <left/>
      <right/>
      <top/>
      <bottom style="thin">
        <color rgb="FFD9E1F2"/>
      </bottom>
      <diagonal/>
    </border>
    <border>
      <left style="thin">
        <color rgb="FFB7C9D6"/>
      </left>
      <right style="thin">
        <color rgb="FFB7C9D6"/>
      </right>
      <top style="thin">
        <color rgb="FFB7C9D6"/>
      </top>
      <bottom style="thin">
        <color rgb="FFB7C9D6"/>
      </bottom>
      <diagonal/>
    </border>
    <border>
      <left/>
      <right/>
      <top/>
      <bottom style="medium">
        <color rgb="FF1F4E78"/>
      </bottom>
      <diagonal/>
    </border>
    <border>
      <left/>
      <right/>
      <top style="medium">
        <color rgb="FF1F4E78"/>
      </top>
      <bottom/>
      <diagonal/>
    </border>
    <border>
      <left/>
      <right/>
      <top style="medium">
        <color rgb="FF1F4E78"/>
      </top>
      <bottom style="medium">
        <color rgb="FF1F4E78"/>
      </bottom>
      <diagonal/>
    </border>
  </borders>
  <cellStyleXfs count="2">
    <xf numFmtId="0" fontId="0" fillId="0" borderId="0"/>
    <xf numFmtId="0" fontId="28" fillId="0" borderId="0" applyNumberFormat="0" applyFill="0" applyBorder="0" applyAlignment="0" applyProtection="0"/>
  </cellStyleXfs>
  <cellXfs count="64">
    <xf numFmtId="0" fontId="0" fillId="0" borderId="0" xfId="0"/>
    <xf numFmtId="0" fontId="4" fillId="0" borderId="0" xfId="0" applyFont="1"/>
    <xf numFmtId="0" fontId="10" fillId="0" borderId="0" xfId="0" applyFont="1" applyAlignment="1">
      <alignment vertical="top" wrapText="1"/>
    </xf>
    <xf numFmtId="0" fontId="11" fillId="3" borderId="1" xfId="0" applyFont="1" applyFill="1" applyBorder="1" applyAlignment="1">
      <alignment vertical="top" wrapText="1"/>
    </xf>
    <xf numFmtId="164" fontId="11" fillId="3" borderId="1" xfId="0" applyNumberFormat="1" applyFont="1" applyFill="1" applyBorder="1" applyAlignment="1">
      <alignment vertical="top" wrapText="1"/>
    </xf>
    <xf numFmtId="165" fontId="11" fillId="3" borderId="1" xfId="0" applyNumberFormat="1" applyFont="1" applyFill="1" applyBorder="1" applyAlignment="1">
      <alignment vertical="top" wrapText="1"/>
    </xf>
    <xf numFmtId="0" fontId="14" fillId="4" borderId="2" xfId="0" applyFont="1" applyFill="1" applyBorder="1" applyAlignment="1">
      <alignment vertical="center" wrapText="1"/>
    </xf>
    <xf numFmtId="0" fontId="15" fillId="5" borderId="2" xfId="0" applyFont="1" applyFill="1" applyBorder="1"/>
    <xf numFmtId="0" fontId="16" fillId="0" borderId="2" xfId="0" applyFont="1" applyBorder="1" applyAlignment="1">
      <alignment vertical="top" wrapText="1"/>
    </xf>
    <xf numFmtId="0" fontId="17" fillId="5" borderId="2" xfId="0" applyFont="1" applyFill="1" applyBorder="1" applyAlignment="1">
      <alignment vertical="top" wrapText="1"/>
    </xf>
    <xf numFmtId="166" fontId="18" fillId="6" borderId="2" xfId="0" applyNumberFormat="1" applyFont="1" applyFill="1" applyBorder="1" applyAlignment="1">
      <alignment vertical="top" wrapText="1"/>
    </xf>
    <xf numFmtId="166" fontId="17" fillId="5" borderId="2" xfId="0" applyNumberFormat="1" applyFont="1" applyFill="1" applyBorder="1" applyAlignment="1">
      <alignment vertical="top" wrapText="1"/>
    </xf>
    <xf numFmtId="165" fontId="18" fillId="6" borderId="2" xfId="0" applyNumberFormat="1" applyFont="1" applyFill="1" applyBorder="1" applyAlignment="1">
      <alignment vertical="top" wrapText="1"/>
    </xf>
    <xf numFmtId="0" fontId="19" fillId="7" borderId="2" xfId="0" applyFont="1" applyFill="1" applyBorder="1" applyAlignment="1">
      <alignment vertical="top" wrapText="1"/>
    </xf>
    <xf numFmtId="0" fontId="19" fillId="7" borderId="2" xfId="0" applyFont="1" applyFill="1" applyBorder="1"/>
    <xf numFmtId="166" fontId="19" fillId="7" borderId="2" xfId="0" applyNumberFormat="1" applyFont="1" applyFill="1" applyBorder="1"/>
    <xf numFmtId="166" fontId="19" fillId="7" borderId="2" xfId="0" applyNumberFormat="1" applyFont="1" applyFill="1" applyBorder="1" applyAlignment="1">
      <alignment vertical="top" wrapText="1"/>
    </xf>
    <xf numFmtId="165" fontId="19" fillId="7" borderId="2" xfId="0" applyNumberFormat="1" applyFont="1" applyFill="1" applyBorder="1"/>
    <xf numFmtId="166" fontId="14" fillId="4" borderId="2" xfId="0" applyNumberFormat="1" applyFont="1" applyFill="1" applyBorder="1"/>
    <xf numFmtId="166" fontId="14" fillId="4" borderId="2" xfId="0" applyNumberFormat="1" applyFont="1" applyFill="1" applyBorder="1" applyAlignment="1">
      <alignment vertical="top" wrapText="1"/>
    </xf>
    <xf numFmtId="0" fontId="14" fillId="4" borderId="2" xfId="0" applyFont="1" applyFill="1" applyBorder="1"/>
    <xf numFmtId="0" fontId="9" fillId="8" borderId="3" xfId="0" applyFont="1" applyFill="1" applyBorder="1" applyAlignment="1">
      <alignment horizontal="center" vertical="top" wrapText="1"/>
    </xf>
    <xf numFmtId="166" fontId="18" fillId="0" borderId="0" xfId="0" applyNumberFormat="1" applyFont="1" applyAlignment="1">
      <alignment vertical="top" wrapText="1"/>
    </xf>
    <xf numFmtId="0" fontId="19" fillId="7" borderId="0" xfId="0" applyFont="1" applyFill="1" applyAlignment="1">
      <alignment vertical="top" wrapText="1"/>
    </xf>
    <xf numFmtId="166" fontId="19" fillId="7" borderId="4" xfId="0" applyNumberFormat="1" applyFont="1" applyFill="1" applyBorder="1" applyAlignment="1">
      <alignment vertical="top" wrapText="1"/>
    </xf>
    <xf numFmtId="166" fontId="20" fillId="0" borderId="0" xfId="0" applyNumberFormat="1" applyFont="1"/>
    <xf numFmtId="166" fontId="19" fillId="7" borderId="0" xfId="0" applyNumberFormat="1" applyFont="1" applyFill="1"/>
    <xf numFmtId="166" fontId="19" fillId="7" borderId="0" xfId="0" applyNumberFormat="1" applyFont="1" applyFill="1" applyAlignment="1">
      <alignment vertical="top" wrapText="1"/>
    </xf>
    <xf numFmtId="0" fontId="19" fillId="7" borderId="5" xfId="0" applyFont="1" applyFill="1" applyBorder="1" applyAlignment="1">
      <alignment vertical="top" wrapText="1"/>
    </xf>
    <xf numFmtId="166" fontId="19" fillId="7" borderId="5" xfId="0" applyNumberFormat="1" applyFont="1" applyFill="1" applyBorder="1"/>
    <xf numFmtId="166" fontId="19" fillId="7" borderId="5" xfId="0" applyNumberFormat="1" applyFont="1" applyFill="1" applyBorder="1" applyAlignment="1">
      <alignment vertical="top" wrapText="1"/>
    </xf>
    <xf numFmtId="0" fontId="8" fillId="0" borderId="0" xfId="0" applyFont="1"/>
    <xf numFmtId="0" fontId="20" fillId="0" borderId="2" xfId="0" applyFont="1" applyBorder="1" applyAlignment="1">
      <alignment vertical="top" wrapText="1"/>
    </xf>
    <xf numFmtId="166" fontId="20" fillId="0" borderId="2" xfId="0" applyNumberFormat="1" applyFont="1" applyBorder="1" applyAlignment="1">
      <alignment vertical="top" wrapText="1"/>
    </xf>
    <xf numFmtId="0" fontId="21" fillId="0" borderId="2" xfId="0" applyFont="1" applyBorder="1" applyAlignment="1">
      <alignment vertical="top" wrapText="1"/>
    </xf>
    <xf numFmtId="0" fontId="22" fillId="0" borderId="0" xfId="0" applyFont="1"/>
    <xf numFmtId="0" fontId="23" fillId="0" borderId="0" xfId="0" applyFont="1"/>
    <xf numFmtId="0" fontId="20" fillId="0" borderId="0" xfId="0" applyFont="1"/>
    <xf numFmtId="0" fontId="20" fillId="5" borderId="2" xfId="0" applyFont="1" applyFill="1" applyBorder="1" applyAlignment="1">
      <alignment vertical="top" wrapText="1"/>
    </xf>
    <xf numFmtId="167" fontId="20" fillId="5" borderId="2" xfId="0" applyNumberFormat="1" applyFont="1" applyFill="1" applyBorder="1" applyAlignment="1">
      <alignment vertical="top" wrapText="1"/>
    </xf>
    <xf numFmtId="165" fontId="20" fillId="5" borderId="2" xfId="0" applyNumberFormat="1" applyFont="1" applyFill="1" applyBorder="1" applyAlignment="1">
      <alignment vertical="top" wrapText="1"/>
    </xf>
    <xf numFmtId="167" fontId="17" fillId="5" borderId="2" xfId="0" applyNumberFormat="1" applyFont="1" applyFill="1" applyBorder="1" applyAlignment="1">
      <alignment vertical="top" wrapText="1"/>
    </xf>
    <xf numFmtId="165" fontId="17" fillId="5" borderId="2" xfId="0" applyNumberFormat="1" applyFont="1" applyFill="1" applyBorder="1" applyAlignment="1">
      <alignment vertical="top" wrapText="1"/>
    </xf>
    <xf numFmtId="0" fontId="24" fillId="0" borderId="0" xfId="0" applyFont="1" applyAlignment="1">
      <alignment vertical="top" wrapText="1"/>
    </xf>
    <xf numFmtId="0" fontId="3" fillId="0" borderId="0" xfId="0" applyFont="1"/>
    <xf numFmtId="0" fontId="3" fillId="0" borderId="0" xfId="0" applyFont="1" applyAlignment="1">
      <alignment vertical="top" wrapText="1"/>
    </xf>
    <xf numFmtId="166" fontId="3" fillId="0" borderId="0" xfId="0" applyNumberFormat="1" applyFont="1"/>
    <xf numFmtId="165" fontId="3" fillId="0" borderId="0" xfId="0" applyNumberFormat="1" applyFont="1"/>
    <xf numFmtId="0" fontId="30" fillId="0" borderId="0" xfId="0" applyFont="1" applyAlignment="1">
      <alignment vertical="center"/>
    </xf>
    <xf numFmtId="0" fontId="2" fillId="0" borderId="0" xfId="0" applyFont="1"/>
    <xf numFmtId="0" fontId="27" fillId="0" borderId="0" xfId="0" applyFont="1" applyAlignment="1">
      <alignment vertical="center"/>
    </xf>
    <xf numFmtId="0" fontId="2" fillId="0" borderId="0" xfId="0" applyFont="1" applyAlignment="1">
      <alignment vertical="center"/>
    </xf>
    <xf numFmtId="0" fontId="31" fillId="0" borderId="0" xfId="0" applyFont="1" applyAlignment="1">
      <alignment vertical="center"/>
    </xf>
    <xf numFmtId="0" fontId="27" fillId="0" borderId="0" xfId="0" applyFont="1" applyAlignment="1">
      <alignment horizontal="left" vertical="center" indent="1"/>
    </xf>
    <xf numFmtId="0" fontId="32" fillId="0" borderId="0" xfId="1" applyFont="1" applyAlignment="1">
      <alignment vertical="center"/>
    </xf>
    <xf numFmtId="0" fontId="3" fillId="0" borderId="0" xfId="0" applyFont="1" applyAlignment="1">
      <alignment vertical="top" wrapText="1"/>
    </xf>
    <xf numFmtId="0" fontId="9" fillId="2" borderId="0" xfId="0" applyFont="1" applyFill="1" applyAlignment="1">
      <alignment horizontal="left" vertical="top" wrapText="1"/>
    </xf>
    <xf numFmtId="0" fontId="12" fillId="0" borderId="0" xfId="0" applyFont="1" applyAlignment="1">
      <alignment vertical="top" wrapText="1"/>
    </xf>
    <xf numFmtId="0" fontId="6" fillId="2" borderId="0" xfId="0" applyFont="1" applyFill="1" applyAlignment="1">
      <alignment horizontal="left" vertical="top" wrapText="1"/>
    </xf>
    <xf numFmtId="0" fontId="29" fillId="3" borderId="0" xfId="0" applyFont="1" applyFill="1" applyAlignment="1">
      <alignment vertical="top" wrapText="1"/>
    </xf>
    <xf numFmtId="0" fontId="7" fillId="3" borderId="0" xfId="0" applyFont="1" applyFill="1" applyAlignment="1">
      <alignment vertical="top" wrapText="1"/>
    </xf>
    <xf numFmtId="0" fontId="15" fillId="5" borderId="2" xfId="0" applyFont="1" applyFill="1" applyBorder="1" applyAlignment="1">
      <alignment horizontal="left" vertical="top" wrapText="1"/>
    </xf>
    <xf numFmtId="0" fontId="14" fillId="4" borderId="2" xfId="0" applyFont="1" applyFill="1" applyBorder="1" applyAlignment="1">
      <alignment vertical="top" wrapText="1"/>
    </xf>
    <xf numFmtId="0" fontId="13" fillId="3" borderId="0" xfId="0" applyFont="1" applyFill="1" applyAlignment="1">
      <alignment vertical="top" wrapText="1"/>
    </xf>
  </cellXfs>
  <cellStyles count="2">
    <cellStyle name="Hyperlink" xfId="1" builtinId="8"/>
    <cellStyle name="Normal" xfId="0" builtinId="0"/>
  </cellStyles>
  <dxfs count="1">
    <dxf>
      <fill>
        <patternFill>
          <bgColor rgb="FFF2F2F2"/>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677F"/>
      <rgbColor rgb="FFB7C9D6"/>
      <rgbColor rgb="FF878787"/>
      <rgbColor rgb="FF9999FF"/>
      <rgbColor rgb="FF7030A0"/>
      <rgbColor rgb="FFF2F2F2"/>
      <rgbColor rgb="FFD9EAF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EAF4F7"/>
      <rgbColor rgb="FFE2F0D9"/>
      <rgbColor rgb="FFFFFF99"/>
      <rgbColor rgb="FFD9E1F2"/>
      <rgbColor rgb="FFFF99CC"/>
      <rgbColor rgb="FFCC99FF"/>
      <rgbColor rgb="FFFFCC99"/>
      <rgbColor rgb="FF4F81BD"/>
      <rgbColor rgb="FF33CCCC"/>
      <rgbColor rgb="FF99CC00"/>
      <rgbColor rgb="FFFFCC00"/>
      <rgbColor rgb="FFFF9900"/>
      <rgbColor rgb="FFED7D31"/>
      <rgbColor rgb="FF666666"/>
      <rgbColor rgb="FFA5A5A5"/>
      <rgbColor rgb="FF1F4E78"/>
      <rgbColor rgb="FF70AD47"/>
      <rgbColor rgb="FF003300"/>
      <rgbColor rgb="FF333300"/>
      <rgbColor rgb="FF993300"/>
      <rgbColor rgb="FF993366"/>
      <rgbColor rgb="FF1F4E7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300" b="0" u="none" strike="noStrike">
                <a:uFillTx/>
                <a:latin typeface="Arial"/>
              </a:defRPr>
            </a:pPr>
            <a:r>
              <a:rPr lang="en-US" sz="1800" b="1" u="none" strike="noStrike">
                <a:solidFill>
                  <a:srgbClr val="000000"/>
                </a:solidFill>
                <a:uFillTx/>
                <a:latin typeface="Calibri"/>
              </a:rPr>
              <a:t>Stage totals</a:t>
            </a:r>
          </a:p>
        </c:rich>
      </c:tx>
      <c:overlay val="0"/>
      <c:spPr>
        <a:noFill/>
        <a:ln w="0">
          <a:noFill/>
        </a:ln>
      </c:spPr>
    </c:title>
    <c:autoTitleDeleted val="0"/>
    <c:plotArea>
      <c:layout/>
      <c:barChart>
        <c:barDir val="col"/>
        <c:grouping val="clustered"/>
        <c:varyColors val="0"/>
        <c:ser>
          <c:idx val="0"/>
          <c:order val="0"/>
          <c:tx>
            <c:strRef>
              <c:f>'Quote Summary'!$F$4</c:f>
              <c:strCache>
                <c:ptCount val="1"/>
                <c:pt idx="0">
                  <c:v>Total (£)</c:v>
                </c:pt>
              </c:strCache>
            </c:strRef>
          </c:tx>
          <c:spPr>
            <a:solidFill>
              <a:srgbClr val="4F81BD"/>
            </a:solidFill>
            <a:ln w="12600">
              <a:noFill/>
            </a:ln>
          </c:spPr>
          <c:invertIfNegative val="0"/>
          <c:dLbls>
            <c:spPr>
              <a:noFill/>
              <a:ln>
                <a:noFill/>
              </a:ln>
              <a:effectLst/>
            </c:spPr>
            <c:txPr>
              <a:bodyPr wrap="square"/>
              <a:lstStyle/>
              <a:p>
                <a:pPr>
                  <a:defRPr sz="1000" b="0" u="none" strike="noStrike">
                    <a:solidFill>
                      <a:srgbClr val="000000"/>
                    </a:solidFill>
                    <a:uFillTx/>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'Quote Summary'!$A$5:$A$16</c:f>
              <c:strCache>
                <c:ptCount val="12"/>
                <c:pt idx="0">
                  <c:v>1. Initial enquiry and scoping</c:v>
                </c:pt>
                <c:pt idx="1">
                  <c:v>2. Feasibility assessment</c:v>
                </c:pt>
                <c:pt idx="2">
                  <c:v>3. Environment and technical setup</c:v>
                </c:pt>
                <c:pt idx="3">
                  <c:v>4. Infrastructure and operational costs</c:v>
                </c:pt>
                <c:pt idx="4">
                  <c:v>5. Governance, compliance, PPIE and Data Trust Committee review</c:v>
                </c:pt>
                <c:pt idx="5">
                  <c:v>6. Project phasing and change control</c:v>
                </c:pt>
                <c:pt idx="6">
                  <c:v>7. Data preparation and delivery: data as a service</c:v>
                </c:pt>
                <c:pt idx="7">
                  <c:v>8. Automation and tooling</c:v>
                </c:pt>
                <c:pt idx="8">
                  <c:v>9. Specialist expertise and analytical support</c:v>
                </c:pt>
                <c:pt idx="9">
                  <c:v>10. Multi-organisation coordination</c:v>
                </c:pt>
                <c:pt idx="10">
                  <c:v>11. Value-based and benefit-sharing components</c:v>
                </c:pt>
                <c:pt idx="11">
                  <c:v>12. Contingency, approval and finalisation</c:v>
                </c:pt>
              </c:strCache>
            </c:strRef>
          </c:cat>
          <c:val>
            <c:numRef>
              <c:f>'Quote Summary'!$F$5:$F$16</c:f>
              <c:numCache>
                <c:formatCode>\£#,##0.00;[Red]"(£"#,##0.00\);\-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181E-4791-9E26-A0A69AA73521}"/>
            </c:ext>
          </c:extLst>
        </c:ser>
        <c:dLbls>
          <c:showLegendKey val="0"/>
          <c:showVal val="0"/>
          <c:showCatName val="0"/>
          <c:showSerName val="0"/>
          <c:showPercent val="0"/>
          <c:showBubbleSize val="0"/>
        </c:dLbls>
        <c:gapWidth val="150"/>
        <c:axId val="74089266"/>
        <c:axId val="16755623"/>
      </c:barChart>
      <c:catAx>
        <c:axId val="74089266"/>
        <c:scaling>
          <c:orientation val="minMax"/>
        </c:scaling>
        <c:delete val="0"/>
        <c:axPos val="b"/>
        <c:title>
          <c:tx>
            <c:rich>
              <a:bodyPr rot="0"/>
              <a:lstStyle/>
              <a:p>
                <a:pPr>
                  <a:defRPr sz="1300" b="0" u="none" strike="noStrike">
                    <a:uFillTx/>
                    <a:latin typeface="Arial"/>
                  </a:defRPr>
                </a:pPr>
                <a:r>
                  <a:rPr lang="en-US" sz="1000" b="1" u="none" strike="noStrike">
                    <a:solidFill>
                      <a:srgbClr val="000000"/>
                    </a:solidFill>
                    <a:uFillTx/>
                    <a:latin typeface="Calibri"/>
                  </a:rPr>
                  <a:t>Stage</a:t>
                </a:r>
              </a:p>
            </c:rich>
          </c:tx>
          <c:overlay val="0"/>
          <c:spPr>
            <a:noFill/>
            <a:ln w="0">
              <a:noFill/>
            </a:ln>
          </c:spPr>
        </c:title>
        <c:numFmt formatCode="General" sourceLinked="0"/>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endParaRPr lang="en-US"/>
          </a:p>
        </c:txPr>
        <c:crossAx val="16755623"/>
        <c:crosses val="autoZero"/>
        <c:auto val="1"/>
        <c:lblAlgn val="ctr"/>
        <c:lblOffset val="100"/>
        <c:noMultiLvlLbl val="0"/>
      </c:catAx>
      <c:valAx>
        <c:axId val="16755623"/>
        <c:scaling>
          <c:orientation val="minMax"/>
        </c:scaling>
        <c:delete val="0"/>
        <c:axPos val="l"/>
        <c:majorGridlines>
          <c:spPr>
            <a:ln w="9360">
              <a:solidFill>
                <a:srgbClr val="878787"/>
              </a:solidFill>
              <a:round/>
            </a:ln>
          </c:spPr>
        </c:majorGridlines>
        <c:title>
          <c:tx>
            <c:rich>
              <a:bodyPr rot="-5400000"/>
              <a:lstStyle/>
              <a:p>
                <a:pPr>
                  <a:defRPr sz="1300" b="0" u="none" strike="noStrike">
                    <a:uFillTx/>
                    <a:latin typeface="Arial"/>
                  </a:defRPr>
                </a:pPr>
                <a:r>
                  <a:rPr lang="en-US" sz="1000" b="1" u="none" strike="noStrike">
                    <a:solidFill>
                      <a:srgbClr val="000000"/>
                    </a:solidFill>
                    <a:uFillTx/>
                    <a:latin typeface="Calibri"/>
                  </a:rPr>
                  <a:t>Cost (£)</a:t>
                </a:r>
              </a:p>
            </c:rich>
          </c:tx>
          <c:overlay val="0"/>
          <c:spPr>
            <a:noFill/>
            <a:ln w="0">
              <a:noFill/>
            </a:ln>
          </c:spPr>
        </c:title>
        <c:numFmt formatCode="\£#,##0;[Red]&quot;(£&quot;#,##0\);\-" sourceLinked="0"/>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endParaRPr lang="en-US"/>
          </a:p>
        </c:txPr>
        <c:crossAx val="74089266"/>
        <c:crosses val="autoZero"/>
        <c:crossBetween val="between"/>
      </c:valAx>
      <c:spPr>
        <a:solidFill>
          <a:srgbClr val="FFFFFF"/>
        </a:solidFill>
        <a:ln w="0">
          <a:noFill/>
        </a:ln>
      </c:spPr>
    </c:plotArea>
    <c:legend>
      <c:legendPos val="r"/>
      <c:overlay val="0"/>
      <c:spPr>
        <a:noFill/>
        <a:ln w="0">
          <a:noFill/>
        </a:ln>
      </c:spPr>
      <c:txPr>
        <a:bodyPr/>
        <a:lstStyle/>
        <a:p>
          <a:pPr>
            <a:defRPr sz="1000" b="0" u="none" strike="noStrike">
              <a:solidFill>
                <a:srgbClr val="000000"/>
              </a:solidFill>
              <a:uFillTx/>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3</xdr:row>
      <xdr:rowOff>0</xdr:rowOff>
    </xdr:from>
    <xdr:to>
      <xdr:col>17</xdr:col>
      <xdr:colOff>364320</xdr:colOff>
      <xdr:row>14</xdr:row>
      <xdr:rowOff>4680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reativecommons.org/licenses/by/4.0" TargetMode="Externa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6D617-5579-4A1D-86F9-8447277AAD34}">
  <dimension ref="A1:A25"/>
  <sheetViews>
    <sheetView tabSelected="1" workbookViewId="0"/>
  </sheetViews>
  <sheetFormatPr defaultRowHeight="15" x14ac:dyDescent="0.25"/>
  <cols>
    <col min="1" max="16384" width="9.140625" style="49"/>
  </cols>
  <sheetData>
    <row r="1" spans="1:1" ht="31.5" x14ac:dyDescent="0.25">
      <c r="A1" s="48" t="s">
        <v>349</v>
      </c>
    </row>
    <row r="2" spans="1:1" x14ac:dyDescent="0.25">
      <c r="A2" s="50" t="s">
        <v>368</v>
      </c>
    </row>
    <row r="3" spans="1:1" x14ac:dyDescent="0.25">
      <c r="A3" s="50" t="s">
        <v>369</v>
      </c>
    </row>
    <row r="4" spans="1:1" x14ac:dyDescent="0.25">
      <c r="A4" s="51"/>
    </row>
    <row r="5" spans="1:1" ht="23.25" x14ac:dyDescent="0.25">
      <c r="A5" s="52" t="s">
        <v>350</v>
      </c>
    </row>
    <row r="6" spans="1:1" x14ac:dyDescent="0.25">
      <c r="A6" s="51" t="s">
        <v>365</v>
      </c>
    </row>
    <row r="7" spans="1:1" x14ac:dyDescent="0.25">
      <c r="A7" s="51" t="s">
        <v>351</v>
      </c>
    </row>
    <row r="8" spans="1:1" x14ac:dyDescent="0.25">
      <c r="A8" s="51"/>
    </row>
    <row r="9" spans="1:1" ht="23.25" x14ac:dyDescent="0.25">
      <c r="A9" s="52" t="s">
        <v>352</v>
      </c>
    </row>
    <row r="10" spans="1:1" x14ac:dyDescent="0.25">
      <c r="A10" s="51" t="s">
        <v>353</v>
      </c>
    </row>
    <row r="11" spans="1:1" x14ac:dyDescent="0.25">
      <c r="A11" s="51" t="s">
        <v>354</v>
      </c>
    </row>
    <row r="12" spans="1:1" x14ac:dyDescent="0.25">
      <c r="A12" s="50" t="s">
        <v>355</v>
      </c>
    </row>
    <row r="13" spans="1:1" x14ac:dyDescent="0.25">
      <c r="A13" s="53" t="s">
        <v>356</v>
      </c>
    </row>
    <row r="14" spans="1:1" x14ac:dyDescent="0.25">
      <c r="A14" s="54" t="s">
        <v>357</v>
      </c>
    </row>
    <row r="15" spans="1:1" x14ac:dyDescent="0.25">
      <c r="A15" s="51"/>
    </row>
    <row r="16" spans="1:1" ht="23.25" x14ac:dyDescent="0.25">
      <c r="A16" s="52" t="s">
        <v>358</v>
      </c>
    </row>
    <row r="17" spans="1:1" x14ac:dyDescent="0.25">
      <c r="A17" s="51" t="s">
        <v>359</v>
      </c>
    </row>
    <row r="18" spans="1:1" x14ac:dyDescent="0.25">
      <c r="A18" s="51" t="s">
        <v>360</v>
      </c>
    </row>
    <row r="19" spans="1:1" x14ac:dyDescent="0.25">
      <c r="A19" s="51" t="s">
        <v>361</v>
      </c>
    </row>
    <row r="20" spans="1:1" x14ac:dyDescent="0.25">
      <c r="A20" s="51"/>
    </row>
    <row r="21" spans="1:1" ht="23.25" x14ac:dyDescent="0.25">
      <c r="A21" s="52" t="s">
        <v>362</v>
      </c>
    </row>
    <row r="22" spans="1:1" x14ac:dyDescent="0.25">
      <c r="A22" s="51" t="s">
        <v>363</v>
      </c>
    </row>
    <row r="23" spans="1:1" x14ac:dyDescent="0.25">
      <c r="A23" s="51" t="s">
        <v>364</v>
      </c>
    </row>
    <row r="25" spans="1:1" x14ac:dyDescent="0.25">
      <c r="A25" s="49" t="s">
        <v>367</v>
      </c>
    </row>
  </sheetData>
  <hyperlinks>
    <hyperlink ref="A14" r:id="rId1" display="https://creativecommons.org/licenses/by/4.0" xr:uid="{0F6F0F9D-2421-4339-9BDC-07FF48E574D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sheetPr>
  <dimension ref="A1:H29"/>
  <sheetViews>
    <sheetView showGridLines="0" zoomScaleNormal="100" workbookViewId="0">
      <selection sqref="A1:H1"/>
    </sheetView>
  </sheetViews>
  <sheetFormatPr defaultColWidth="8.7109375" defaultRowHeight="15" x14ac:dyDescent="0.25"/>
  <cols>
    <col min="1" max="1" width="26" style="1" customWidth="1"/>
    <col min="2" max="2" width="28" style="1" customWidth="1"/>
    <col min="3" max="3" width="20" style="1" customWidth="1"/>
    <col min="4" max="4" width="26" style="1" customWidth="1"/>
    <col min="5" max="5" width="18" style="1" customWidth="1"/>
    <col min="6" max="6" width="22" style="1" customWidth="1"/>
    <col min="7" max="7" width="18" style="1" customWidth="1"/>
    <col min="8" max="8" width="22" style="1" customWidth="1"/>
    <col min="9" max="16384" width="8.7109375" style="1"/>
  </cols>
  <sheetData>
    <row r="1" spans="1:8" ht="27.75" customHeight="1" x14ac:dyDescent="0.25">
      <c r="A1" s="58" t="s">
        <v>0</v>
      </c>
      <c r="B1" s="58"/>
      <c r="C1" s="58"/>
      <c r="D1" s="58"/>
      <c r="E1" s="58"/>
      <c r="F1" s="58"/>
      <c r="G1" s="58"/>
      <c r="H1" s="58"/>
    </row>
    <row r="2" spans="1:8" ht="28.5" customHeight="1" x14ac:dyDescent="0.25">
      <c r="A2" s="59" t="s">
        <v>366</v>
      </c>
      <c r="B2" s="60"/>
      <c r="C2" s="60"/>
      <c r="D2" s="60"/>
      <c r="E2" s="60"/>
      <c r="F2" s="60"/>
      <c r="G2" s="60"/>
      <c r="H2" s="60"/>
    </row>
    <row r="3" spans="1:8" ht="18" customHeight="1" x14ac:dyDescent="0.25">
      <c r="A3" s="44"/>
      <c r="B3" s="44"/>
      <c r="C3" s="44"/>
      <c r="D3" s="44"/>
      <c r="E3" s="44"/>
      <c r="F3" s="44"/>
      <c r="G3" s="44"/>
      <c r="H3" s="44"/>
    </row>
    <row r="4" spans="1:8" ht="21.75" customHeight="1" x14ac:dyDescent="0.25">
      <c r="A4" s="56" t="s">
        <v>1</v>
      </c>
      <c r="B4" s="56"/>
      <c r="C4" s="56"/>
      <c r="D4" s="56"/>
      <c r="E4" s="56"/>
      <c r="F4" s="56"/>
      <c r="G4" s="56"/>
      <c r="H4" s="56"/>
    </row>
    <row r="5" spans="1:8" ht="18" customHeight="1" x14ac:dyDescent="0.25">
      <c r="A5" s="2" t="s">
        <v>2</v>
      </c>
      <c r="B5" s="3"/>
      <c r="C5" s="44"/>
      <c r="D5" s="44"/>
      <c r="E5" s="2" t="s">
        <v>3</v>
      </c>
      <c r="F5" s="3"/>
      <c r="G5" s="44"/>
      <c r="H5" s="44"/>
    </row>
    <row r="6" spans="1:8" ht="18" customHeight="1" x14ac:dyDescent="0.25">
      <c r="A6" s="2" t="s">
        <v>4</v>
      </c>
      <c r="B6" s="3"/>
      <c r="C6" s="44"/>
      <c r="D6" s="44"/>
      <c r="E6" s="2" t="s">
        <v>5</v>
      </c>
      <c r="F6" s="3"/>
      <c r="G6" s="44"/>
      <c r="H6" s="44"/>
    </row>
    <row r="7" spans="1:8" ht="18" customHeight="1" x14ac:dyDescent="0.25">
      <c r="A7" s="2" t="s">
        <v>6</v>
      </c>
      <c r="B7" s="4">
        <v>46218</v>
      </c>
      <c r="C7" s="44"/>
      <c r="D7" s="44"/>
      <c r="E7" s="2" t="s">
        <v>7</v>
      </c>
      <c r="F7" s="3" t="s">
        <v>8</v>
      </c>
      <c r="G7" s="44"/>
      <c r="H7" s="44"/>
    </row>
    <row r="8" spans="1:8" ht="18" customHeight="1" x14ac:dyDescent="0.25">
      <c r="A8" s="2" t="s">
        <v>9</v>
      </c>
      <c r="B8" s="3" t="s">
        <v>10</v>
      </c>
      <c r="C8" s="44"/>
      <c r="D8" s="44"/>
      <c r="E8" s="2" t="s">
        <v>11</v>
      </c>
      <c r="F8" s="3" t="s">
        <v>12</v>
      </c>
      <c r="G8" s="44"/>
      <c r="H8" s="44"/>
    </row>
    <row r="9" spans="1:8" ht="18" customHeight="1" x14ac:dyDescent="0.25">
      <c r="A9" s="2" t="s">
        <v>13</v>
      </c>
      <c r="B9" s="3" t="s">
        <v>14</v>
      </c>
      <c r="C9" s="44"/>
      <c r="D9" s="44"/>
      <c r="E9" s="2" t="s">
        <v>15</v>
      </c>
      <c r="F9" s="3"/>
      <c r="G9" s="44"/>
      <c r="H9" s="44"/>
    </row>
    <row r="10" spans="1:8" ht="18" customHeight="1" x14ac:dyDescent="0.25">
      <c r="A10" s="2" t="s">
        <v>16</v>
      </c>
      <c r="B10" s="3"/>
      <c r="C10" s="44"/>
      <c r="D10" s="44"/>
      <c r="E10" s="2" t="s">
        <v>17</v>
      </c>
      <c r="F10" s="3"/>
      <c r="G10" s="44"/>
      <c r="H10" s="44"/>
    </row>
    <row r="11" spans="1:8" ht="18" customHeight="1" x14ac:dyDescent="0.25">
      <c r="A11" s="44"/>
      <c r="B11" s="44"/>
      <c r="C11" s="44"/>
      <c r="D11" s="44"/>
      <c r="E11" s="44"/>
      <c r="F11" s="44"/>
      <c r="G11" s="44"/>
      <c r="H11" s="44"/>
    </row>
    <row r="12" spans="1:8" ht="21.75" customHeight="1" x14ac:dyDescent="0.25">
      <c r="A12" s="56" t="s">
        <v>18</v>
      </c>
      <c r="B12" s="56"/>
      <c r="C12" s="56"/>
      <c r="D12" s="56"/>
      <c r="E12" s="56"/>
      <c r="F12" s="56"/>
      <c r="G12" s="56"/>
      <c r="H12" s="56"/>
    </row>
    <row r="13" spans="1:8" ht="18" customHeight="1" x14ac:dyDescent="0.25">
      <c r="A13" s="2" t="s">
        <v>19</v>
      </c>
      <c r="B13" s="5">
        <v>0</v>
      </c>
      <c r="C13" s="57" t="s">
        <v>20</v>
      </c>
      <c r="D13" s="57"/>
      <c r="E13" s="57"/>
      <c r="F13" s="57"/>
      <c r="G13" s="57"/>
      <c r="H13" s="57"/>
    </row>
    <row r="14" spans="1:8" ht="18" customHeight="1" x14ac:dyDescent="0.25">
      <c r="A14" s="2" t="s">
        <v>21</v>
      </c>
      <c r="B14" s="5">
        <v>0</v>
      </c>
      <c r="C14" s="57" t="s">
        <v>22</v>
      </c>
      <c r="D14" s="57"/>
      <c r="E14" s="57"/>
      <c r="F14" s="57"/>
      <c r="G14" s="57"/>
      <c r="H14" s="57"/>
    </row>
    <row r="15" spans="1:8" ht="18" customHeight="1" x14ac:dyDescent="0.25">
      <c r="A15" s="2" t="s">
        <v>23</v>
      </c>
      <c r="B15" s="5">
        <v>0</v>
      </c>
      <c r="C15" s="57" t="s">
        <v>24</v>
      </c>
      <c r="D15" s="57"/>
      <c r="E15" s="57"/>
      <c r="F15" s="57"/>
      <c r="G15" s="57"/>
      <c r="H15" s="57"/>
    </row>
    <row r="16" spans="1:8" ht="18" customHeight="1" x14ac:dyDescent="0.25">
      <c r="A16" s="2" t="s">
        <v>25</v>
      </c>
      <c r="B16" s="5">
        <v>0</v>
      </c>
      <c r="C16" s="57" t="s">
        <v>26</v>
      </c>
      <c r="D16" s="57"/>
      <c r="E16" s="57"/>
      <c r="F16" s="57"/>
      <c r="G16" s="57"/>
      <c r="H16" s="57"/>
    </row>
    <row r="17" spans="1:8" ht="18" customHeight="1" x14ac:dyDescent="0.25">
      <c r="A17" s="2" t="s">
        <v>27</v>
      </c>
      <c r="B17" s="3" t="s">
        <v>28</v>
      </c>
      <c r="C17" s="57" t="s">
        <v>29</v>
      </c>
      <c r="D17" s="57"/>
      <c r="E17" s="57"/>
      <c r="F17" s="57"/>
      <c r="G17" s="57"/>
      <c r="H17" s="57"/>
    </row>
    <row r="18" spans="1:8" ht="18" customHeight="1" x14ac:dyDescent="0.25">
      <c r="A18" s="2" t="s">
        <v>30</v>
      </c>
      <c r="B18" s="3" t="s">
        <v>28</v>
      </c>
      <c r="C18" s="57" t="s">
        <v>31</v>
      </c>
      <c r="D18" s="57"/>
      <c r="E18" s="57"/>
      <c r="F18" s="57"/>
      <c r="G18" s="57"/>
      <c r="H18" s="57"/>
    </row>
    <row r="19" spans="1:8" ht="18" customHeight="1" x14ac:dyDescent="0.25">
      <c r="A19" s="44"/>
      <c r="B19" s="44"/>
      <c r="C19" s="44"/>
      <c r="D19" s="44"/>
      <c r="E19" s="44"/>
      <c r="F19" s="44"/>
      <c r="G19" s="44"/>
      <c r="H19" s="44"/>
    </row>
    <row r="20" spans="1:8" ht="18" customHeight="1" x14ac:dyDescent="0.25">
      <c r="A20" s="44"/>
      <c r="B20" s="44"/>
      <c r="C20" s="44"/>
      <c r="D20" s="44"/>
      <c r="E20" s="44"/>
      <c r="F20" s="44"/>
      <c r="G20" s="44"/>
      <c r="H20" s="44"/>
    </row>
    <row r="21" spans="1:8" ht="18" customHeight="1" x14ac:dyDescent="0.25">
      <c r="A21" s="44"/>
      <c r="B21" s="44"/>
      <c r="C21" s="44"/>
      <c r="D21" s="44"/>
      <c r="E21" s="44"/>
      <c r="F21" s="44"/>
      <c r="G21" s="44"/>
      <c r="H21" s="44"/>
    </row>
    <row r="22" spans="1:8" ht="21.75" customHeight="1" x14ac:dyDescent="0.25">
      <c r="A22" s="56" t="s">
        <v>32</v>
      </c>
      <c r="B22" s="56"/>
      <c r="C22" s="56"/>
      <c r="D22" s="56"/>
      <c r="E22" s="56"/>
      <c r="F22" s="56"/>
      <c r="G22" s="56"/>
      <c r="H22" s="56"/>
    </row>
    <row r="23" spans="1:8" ht="18" customHeight="1" x14ac:dyDescent="0.25">
      <c r="A23" s="55" t="s">
        <v>33</v>
      </c>
      <c r="B23" s="55"/>
      <c r="C23" s="55"/>
      <c r="D23" s="55"/>
      <c r="E23" s="55"/>
      <c r="F23" s="55"/>
      <c r="G23" s="55"/>
      <c r="H23" s="55"/>
    </row>
    <row r="24" spans="1:8" ht="18" customHeight="1" x14ac:dyDescent="0.25">
      <c r="A24" s="55" t="s">
        <v>34</v>
      </c>
      <c r="B24" s="55"/>
      <c r="C24" s="55"/>
      <c r="D24" s="55"/>
      <c r="E24" s="55"/>
      <c r="F24" s="55"/>
      <c r="G24" s="55"/>
      <c r="H24" s="55"/>
    </row>
    <row r="25" spans="1:8" ht="18" customHeight="1" x14ac:dyDescent="0.25">
      <c r="A25" s="55" t="s">
        <v>35</v>
      </c>
      <c r="B25" s="55"/>
      <c r="C25" s="55"/>
      <c r="D25" s="55"/>
      <c r="E25" s="55"/>
      <c r="F25" s="55"/>
      <c r="G25" s="55"/>
      <c r="H25" s="55"/>
    </row>
    <row r="26" spans="1:8" ht="18" customHeight="1" x14ac:dyDescent="0.25">
      <c r="A26" s="55" t="s">
        <v>36</v>
      </c>
      <c r="B26" s="55"/>
      <c r="C26" s="55"/>
      <c r="D26" s="55"/>
      <c r="E26" s="55"/>
      <c r="F26" s="55"/>
      <c r="G26" s="55"/>
      <c r="H26" s="55"/>
    </row>
    <row r="27" spans="1:8" ht="18" customHeight="1" x14ac:dyDescent="0.25">
      <c r="A27" s="55" t="s">
        <v>37</v>
      </c>
      <c r="B27" s="55"/>
      <c r="C27" s="55"/>
      <c r="D27" s="55"/>
      <c r="E27" s="55"/>
      <c r="F27" s="55"/>
      <c r="G27" s="55"/>
      <c r="H27" s="55"/>
    </row>
    <row r="29" spans="1:8" x14ac:dyDescent="0.25">
      <c r="A29" s="1" t="s">
        <v>367</v>
      </c>
    </row>
  </sheetData>
  <mergeCells count="16">
    <mergeCell ref="A1:H1"/>
    <mergeCell ref="A2:H2"/>
    <mergeCell ref="A4:H4"/>
    <mergeCell ref="A12:H12"/>
    <mergeCell ref="C13:H13"/>
    <mergeCell ref="C14:H14"/>
    <mergeCell ref="C15:H15"/>
    <mergeCell ref="C16:H16"/>
    <mergeCell ref="C17:H17"/>
    <mergeCell ref="C18:H18"/>
    <mergeCell ref="A27:H27"/>
    <mergeCell ref="A22:H22"/>
    <mergeCell ref="A23:H23"/>
    <mergeCell ref="A24:H24"/>
    <mergeCell ref="A25:H25"/>
    <mergeCell ref="A26:H26"/>
  </mergeCells>
  <dataValidations count="3">
    <dataValidation type="list" allowBlank="1" sqref="B17 B19" xr:uid="{00000000-0002-0000-0000-000000000000}">
      <formula1>"Yes / No / To be agreed"</formula1>
      <formula2>0</formula2>
    </dataValidation>
    <dataValidation type="list" allowBlank="1" sqref="F9" xr:uid="{00000000-0002-0000-0000-000001000000}">
      <formula1>"Unknown,Yes,No"</formula1>
      <formula2>0</formula2>
    </dataValidation>
    <dataValidation type="list" allowBlank="1" sqref="B11" xr:uid="{00000000-0002-0000-0000-000002000000}">
      <formula1>"Commercial product development,Commercial validation,Early-stage innovation,Investigator-initiated research,Grant-funded collaboration,Service evaluation,Other"</formula1>
      <formula2>0</formula2>
    </dataValidation>
  </dataValidation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677F"/>
  </sheetPr>
  <dimension ref="A1:Q109"/>
  <sheetViews>
    <sheetView showGridLines="0" zoomScaleNormal="100" workbookViewId="0">
      <pane ySplit="4" topLeftCell="A5" activePane="bottomLeft" state="frozen"/>
      <selection pane="bottomLeft" sqref="A1:H1"/>
    </sheetView>
  </sheetViews>
  <sheetFormatPr defaultColWidth="8.7109375" defaultRowHeight="15" x14ac:dyDescent="0.25"/>
  <cols>
    <col min="1" max="1" width="28" style="1" customWidth="1"/>
    <col min="2" max="2" width="30" style="1" customWidth="1"/>
    <col min="3" max="3" width="44" style="1" customWidth="1"/>
    <col min="4" max="4" width="24" style="1" customWidth="1"/>
    <col min="5" max="5" width="16" style="1" customWidth="1"/>
    <col min="6" max="6" width="9" style="1" customWidth="1"/>
    <col min="7" max="8" width="12" style="1" customWidth="1"/>
    <col min="9" max="9" width="14" style="1" customWidth="1"/>
    <col min="10" max="10" width="20" style="1" customWidth="1"/>
    <col min="11" max="12" width="13" style="1" customWidth="1"/>
    <col min="13" max="13" width="18" style="1" customWidth="1"/>
    <col min="14" max="15" width="19" style="1" customWidth="1"/>
    <col min="16" max="16" width="14" style="1" customWidth="1"/>
    <col min="17" max="17" width="35" style="1" customWidth="1"/>
    <col min="18" max="16384" width="8.7109375" style="1"/>
  </cols>
  <sheetData>
    <row r="1" spans="1:17" ht="27.75" customHeight="1" x14ac:dyDescent="0.25">
      <c r="A1" s="58" t="s">
        <v>38</v>
      </c>
      <c r="B1" s="58"/>
      <c r="C1" s="58"/>
      <c r="D1" s="58"/>
      <c r="E1" s="58"/>
      <c r="F1" s="58"/>
      <c r="G1" s="58"/>
      <c r="H1" s="58"/>
      <c r="I1" s="44"/>
      <c r="J1" s="44"/>
      <c r="K1" s="44"/>
      <c r="L1" s="44"/>
      <c r="M1" s="44"/>
      <c r="N1" s="44"/>
      <c r="O1" s="44"/>
      <c r="P1" s="44"/>
      <c r="Q1" s="44"/>
    </row>
    <row r="2" spans="1:17" ht="31.5" customHeight="1" x14ac:dyDescent="0.25">
      <c r="A2" s="63" t="s">
        <v>39</v>
      </c>
      <c r="B2" s="63"/>
      <c r="C2" s="63"/>
      <c r="D2" s="63"/>
      <c r="E2" s="63"/>
      <c r="F2" s="63"/>
      <c r="G2" s="63"/>
      <c r="H2" s="63"/>
      <c r="I2" s="44"/>
      <c r="J2" s="44"/>
      <c r="K2" s="44"/>
      <c r="L2" s="44"/>
      <c r="M2" s="44"/>
      <c r="N2" s="44"/>
      <c r="O2" s="44"/>
      <c r="P2" s="44"/>
      <c r="Q2" s="44"/>
    </row>
    <row r="3" spans="1:17" ht="18" customHeight="1" x14ac:dyDescent="0.25">
      <c r="A3" s="44"/>
      <c r="B3" s="44"/>
      <c r="C3" s="44"/>
      <c r="D3" s="44"/>
      <c r="E3" s="44"/>
      <c r="F3" s="44"/>
      <c r="G3" s="44"/>
      <c r="H3" s="44"/>
      <c r="I3" s="44"/>
      <c r="J3" s="44"/>
      <c r="K3" s="44"/>
      <c r="L3" s="44"/>
      <c r="M3" s="44"/>
      <c r="N3" s="44"/>
      <c r="O3" s="44"/>
      <c r="P3" s="44"/>
      <c r="Q3" s="44"/>
    </row>
    <row r="4" spans="1:17" ht="18" customHeight="1" x14ac:dyDescent="0.25">
      <c r="A4" s="6" t="s">
        <v>40</v>
      </c>
      <c r="B4" s="6" t="s">
        <v>41</v>
      </c>
      <c r="C4" s="6" t="s">
        <v>42</v>
      </c>
      <c r="D4" s="6" t="s">
        <v>43</v>
      </c>
      <c r="E4" s="6" t="s">
        <v>44</v>
      </c>
      <c r="F4" s="6" t="s">
        <v>45</v>
      </c>
      <c r="G4" s="6" t="s">
        <v>46</v>
      </c>
      <c r="H4" s="6" t="s">
        <v>47</v>
      </c>
      <c r="I4" s="6" t="s">
        <v>48</v>
      </c>
      <c r="J4" s="6" t="s">
        <v>49</v>
      </c>
      <c r="K4" s="6" t="s">
        <v>50</v>
      </c>
      <c r="L4" s="6" t="s">
        <v>51</v>
      </c>
      <c r="M4" s="6" t="s">
        <v>52</v>
      </c>
      <c r="N4" s="6" t="s">
        <v>53</v>
      </c>
      <c r="O4" s="6" t="s">
        <v>54</v>
      </c>
      <c r="P4" s="6" t="s">
        <v>55</v>
      </c>
      <c r="Q4" s="6" t="s">
        <v>56</v>
      </c>
    </row>
    <row r="5" spans="1:17" ht="21.75" customHeight="1" x14ac:dyDescent="0.25">
      <c r="A5" s="61" t="s">
        <v>57</v>
      </c>
      <c r="B5" s="61"/>
      <c r="C5" s="61"/>
      <c r="D5" s="61"/>
      <c r="E5" s="61"/>
      <c r="F5" s="61"/>
      <c r="G5" s="61"/>
      <c r="H5" s="61"/>
      <c r="I5" s="61"/>
      <c r="J5" s="61"/>
      <c r="K5" s="61"/>
      <c r="L5" s="61"/>
      <c r="M5" s="61"/>
      <c r="N5" s="61"/>
      <c r="O5" s="61"/>
      <c r="P5" s="61"/>
      <c r="Q5" s="7"/>
    </row>
    <row r="6" spans="1:17" ht="18" customHeight="1" x14ac:dyDescent="0.25">
      <c r="A6" s="8" t="s">
        <v>57</v>
      </c>
      <c r="B6" s="8" t="s">
        <v>58</v>
      </c>
      <c r="C6" s="8" t="s">
        <v>59</v>
      </c>
      <c r="D6" s="9"/>
      <c r="E6" s="9"/>
      <c r="F6" s="9"/>
      <c r="G6" s="9" t="s">
        <v>60</v>
      </c>
      <c r="H6" s="10">
        <f>IFERROR(IF(G6="Hour",VLOOKUP(E6,'Role Rates'!$B$5:$G$48,6,FALSE()),VLOOKUP(E6,'Role Rates'!$B$5:$G$48,5,FALSE())),0)</f>
        <v>0</v>
      </c>
      <c r="I6" s="10">
        <f>IF(P6="No",0,N(F6)*N(H6))</f>
        <v>0</v>
      </c>
      <c r="J6" s="11">
        <v>0</v>
      </c>
      <c r="K6" s="12">
        <f>'Project Setup'!$B$13</f>
        <v>0</v>
      </c>
      <c r="L6" s="10">
        <f>IF(P6="No",0,(N(I6)+N(J6))*N(K6))</f>
        <v>0</v>
      </c>
      <c r="M6" s="12">
        <f>'Project Setup'!$B$14</f>
        <v>0</v>
      </c>
      <c r="N6" s="10">
        <f>IF(P6="No",0,(N(I6)+N(J6)+N(L6))*N(M6))</f>
        <v>0</v>
      </c>
      <c r="O6" s="10">
        <f>IF(P6="No",0,N(I6)+N(J6)+N(L6)+N(N6))</f>
        <v>0</v>
      </c>
      <c r="P6" s="9" t="s">
        <v>61</v>
      </c>
      <c r="Q6" s="9"/>
    </row>
    <row r="7" spans="1:17" ht="18" customHeight="1" x14ac:dyDescent="0.25">
      <c r="A7" s="8" t="s">
        <v>57</v>
      </c>
      <c r="B7" s="8" t="s">
        <v>62</v>
      </c>
      <c r="C7" s="8" t="s">
        <v>63</v>
      </c>
      <c r="D7" s="9"/>
      <c r="E7" s="9"/>
      <c r="F7" s="9"/>
      <c r="G7" s="9" t="s">
        <v>60</v>
      </c>
      <c r="H7" s="10">
        <f>IFERROR(IF(G7="Hour",VLOOKUP(E7,'Role Rates'!$B$5:$G$48,6,FALSE()),VLOOKUP(E7,'Role Rates'!$B$5:$G$48,5,FALSE())),0)</f>
        <v>0</v>
      </c>
      <c r="I7" s="10">
        <f>IF(P7="No",0,N(F7)*N(H7))</f>
        <v>0</v>
      </c>
      <c r="J7" s="11">
        <v>0</v>
      </c>
      <c r="K7" s="12">
        <f>'Project Setup'!$B$13</f>
        <v>0</v>
      </c>
      <c r="L7" s="10">
        <f>IF(P7="No",0,(N(I7)+N(J7))*N(K7))</f>
        <v>0</v>
      </c>
      <c r="M7" s="12">
        <f>'Project Setup'!$B$14</f>
        <v>0</v>
      </c>
      <c r="N7" s="10">
        <f>IF(P7="No",0,(N(I7)+N(J7)+N(L7))*N(M7))</f>
        <v>0</v>
      </c>
      <c r="O7" s="10">
        <f>IF(P7="No",0,N(I7)+N(J7)+N(L7)+N(N7))</f>
        <v>0</v>
      </c>
      <c r="P7" s="9" t="s">
        <v>61</v>
      </c>
      <c r="Q7" s="9"/>
    </row>
    <row r="8" spans="1:17" ht="18" customHeight="1" x14ac:dyDescent="0.25">
      <c r="A8" s="8" t="s">
        <v>57</v>
      </c>
      <c r="B8" s="8" t="s">
        <v>64</v>
      </c>
      <c r="C8" s="8" t="s">
        <v>65</v>
      </c>
      <c r="D8" s="9"/>
      <c r="E8" s="9"/>
      <c r="F8" s="9"/>
      <c r="G8" s="9" t="s">
        <v>60</v>
      </c>
      <c r="H8" s="10">
        <f>IFERROR(IF(G8="Hour",VLOOKUP(E8,'Role Rates'!$B$5:$G$48,6,FALSE()),VLOOKUP(E8,'Role Rates'!$B$5:$G$48,5,FALSE())),0)</f>
        <v>0</v>
      </c>
      <c r="I8" s="10">
        <f>IF(P8="No",0,N(F8)*N(H8))</f>
        <v>0</v>
      </c>
      <c r="J8" s="11">
        <v>0</v>
      </c>
      <c r="K8" s="12">
        <f>'Project Setup'!$B$13</f>
        <v>0</v>
      </c>
      <c r="L8" s="10">
        <f>IF(P8="No",0,(N(I8)+N(J8))*N(K8))</f>
        <v>0</v>
      </c>
      <c r="M8" s="12">
        <f>'Project Setup'!$B$14</f>
        <v>0</v>
      </c>
      <c r="N8" s="10">
        <f>IF(P8="No",0,(N(I8)+N(J8)+N(L8))*N(M8))</f>
        <v>0</v>
      </c>
      <c r="O8" s="10">
        <f>IF(P8="No",0,N(I8)+N(J8)+N(L8)+N(N8))</f>
        <v>0</v>
      </c>
      <c r="P8" s="9" t="s">
        <v>61</v>
      </c>
      <c r="Q8" s="9"/>
    </row>
    <row r="9" spans="1:17" ht="18" customHeight="1" x14ac:dyDescent="0.25">
      <c r="A9" s="8" t="s">
        <v>57</v>
      </c>
      <c r="B9" s="8" t="s">
        <v>66</v>
      </c>
      <c r="C9" s="8" t="s">
        <v>67</v>
      </c>
      <c r="D9" s="9"/>
      <c r="E9" s="9"/>
      <c r="F9" s="9"/>
      <c r="G9" s="9" t="s">
        <v>60</v>
      </c>
      <c r="H9" s="10">
        <f>IFERROR(IF(G9="Hour",VLOOKUP(E9,'Role Rates'!$B$5:$G$48,6,FALSE()),VLOOKUP(E9,'Role Rates'!$B$5:$G$48,5,FALSE())),0)</f>
        <v>0</v>
      </c>
      <c r="I9" s="10">
        <f>IF(P9="No",0,N(F9)*N(H9))</f>
        <v>0</v>
      </c>
      <c r="J9" s="11">
        <v>0</v>
      </c>
      <c r="K9" s="12">
        <f>'Project Setup'!$B$13</f>
        <v>0</v>
      </c>
      <c r="L9" s="10">
        <f>IF(P9="No",0,(N(I9)+N(J9))*N(K9))</f>
        <v>0</v>
      </c>
      <c r="M9" s="12">
        <f>'Project Setup'!$B$14</f>
        <v>0</v>
      </c>
      <c r="N9" s="10">
        <f>IF(P9="No",0,(N(I9)+N(J9)+N(L9))*N(M9))</f>
        <v>0</v>
      </c>
      <c r="O9" s="10">
        <f>IF(P9="No",0,N(I9)+N(J9)+N(L9)+N(N9))</f>
        <v>0</v>
      </c>
      <c r="P9" s="9" t="s">
        <v>61</v>
      </c>
      <c r="Q9" s="9"/>
    </row>
    <row r="10" spans="1:17" ht="18" customHeight="1" x14ac:dyDescent="0.25">
      <c r="A10" s="8" t="s">
        <v>57</v>
      </c>
      <c r="B10" s="8" t="s">
        <v>68</v>
      </c>
      <c r="C10" s="8" t="s">
        <v>69</v>
      </c>
      <c r="D10" s="9"/>
      <c r="E10" s="9"/>
      <c r="F10" s="9"/>
      <c r="G10" s="9" t="s">
        <v>60</v>
      </c>
      <c r="H10" s="10">
        <f>IFERROR(IF(G10="Hour",VLOOKUP(E10,'Role Rates'!$B$5:$G$48,6,FALSE()),VLOOKUP(E10,'Role Rates'!$B$5:$G$48,5,FALSE())),0)</f>
        <v>0</v>
      </c>
      <c r="I10" s="10">
        <f>IF(P10="No",0,N(F10)*N(H10))</f>
        <v>0</v>
      </c>
      <c r="J10" s="11">
        <v>0</v>
      </c>
      <c r="K10" s="12">
        <f>'Project Setup'!$B$13</f>
        <v>0</v>
      </c>
      <c r="L10" s="10">
        <f>IF(P10="No",0,(N(I10)+N(J10))*N(K10))</f>
        <v>0</v>
      </c>
      <c r="M10" s="12">
        <f>'Project Setup'!$B$14</f>
        <v>0</v>
      </c>
      <c r="N10" s="10">
        <f>IF(P10="No",0,(N(I10)+N(J10)+N(L10))*N(M10))</f>
        <v>0</v>
      </c>
      <c r="O10" s="10">
        <f>IF(P10="No",0,N(I10)+N(J10)+N(L10)+N(N10))</f>
        <v>0</v>
      </c>
      <c r="P10" s="9" t="s">
        <v>61</v>
      </c>
      <c r="Q10" s="9"/>
    </row>
    <row r="11" spans="1:17" ht="18" customHeight="1" x14ac:dyDescent="0.25">
      <c r="A11" s="13" t="s">
        <v>70</v>
      </c>
      <c r="B11" s="13" t="s">
        <v>57</v>
      </c>
      <c r="C11" s="14"/>
      <c r="D11" s="14"/>
      <c r="E11" s="14"/>
      <c r="F11" s="14"/>
      <c r="G11" s="14"/>
      <c r="H11" s="15"/>
      <c r="I11" s="16">
        <f>SUM(I6:I10)</f>
        <v>0</v>
      </c>
      <c r="J11" s="16">
        <f>SUM(J6:J10)</f>
        <v>0</v>
      </c>
      <c r="K11" s="17"/>
      <c r="L11" s="16">
        <f>SUM(L6:L10)</f>
        <v>0</v>
      </c>
      <c r="M11" s="17"/>
      <c r="N11" s="16">
        <f>SUM(N6:N10)</f>
        <v>0</v>
      </c>
      <c r="O11" s="16">
        <f>SUM(O6:O10)</f>
        <v>0</v>
      </c>
      <c r="P11" s="14"/>
      <c r="Q11" s="14"/>
    </row>
    <row r="12" spans="1:17" ht="18" customHeight="1" x14ac:dyDescent="0.25">
      <c r="A12" s="44"/>
      <c r="B12" s="44"/>
      <c r="C12" s="44"/>
      <c r="D12" s="44"/>
      <c r="E12" s="44"/>
      <c r="F12" s="44"/>
      <c r="G12" s="44"/>
      <c r="H12" s="46"/>
      <c r="I12" s="46"/>
      <c r="J12" s="46"/>
      <c r="K12" s="47"/>
      <c r="L12" s="46"/>
      <c r="M12" s="47"/>
      <c r="N12" s="46"/>
      <c r="O12" s="46"/>
      <c r="P12" s="44"/>
      <c r="Q12" s="44"/>
    </row>
    <row r="13" spans="1:17" ht="21.75" customHeight="1" x14ac:dyDescent="0.25">
      <c r="A13" s="61" t="s">
        <v>71</v>
      </c>
      <c r="B13" s="61"/>
      <c r="C13" s="61"/>
      <c r="D13" s="61"/>
      <c r="E13" s="61"/>
      <c r="F13" s="61"/>
      <c r="G13" s="61"/>
      <c r="H13" s="61"/>
      <c r="I13" s="61"/>
      <c r="J13" s="61"/>
      <c r="K13" s="61"/>
      <c r="L13" s="61"/>
      <c r="M13" s="61"/>
      <c r="N13" s="61"/>
      <c r="O13" s="61"/>
      <c r="P13" s="61"/>
      <c r="Q13" s="7"/>
    </row>
    <row r="14" spans="1:17" ht="18" customHeight="1" x14ac:dyDescent="0.25">
      <c r="A14" s="8" t="s">
        <v>71</v>
      </c>
      <c r="B14" s="8" t="s">
        <v>72</v>
      </c>
      <c r="C14" s="8" t="s">
        <v>73</v>
      </c>
      <c r="D14" s="9"/>
      <c r="E14" s="9"/>
      <c r="F14" s="9"/>
      <c r="G14" s="9" t="s">
        <v>60</v>
      </c>
      <c r="H14" s="10">
        <f>IFERROR(IF(G14="Hour",VLOOKUP(E14,'Role Rates'!$B$5:$G$48,6,FALSE()),VLOOKUP(E14,'Role Rates'!$B$5:$G$48,5,FALSE())),0)</f>
        <v>0</v>
      </c>
      <c r="I14" s="10">
        <f t="shared" ref="I14:I19" si="0">IF(P14="No",0,N(F14)*N(H14))</f>
        <v>0</v>
      </c>
      <c r="J14" s="11">
        <v>0</v>
      </c>
      <c r="K14" s="12">
        <f>'Project Setup'!$B$13</f>
        <v>0</v>
      </c>
      <c r="L14" s="10">
        <f t="shared" ref="L14:L19" si="1">IF(P14="No",0,(N(I14)+N(J14))*N(K14))</f>
        <v>0</v>
      </c>
      <c r="M14" s="12">
        <f>'Project Setup'!$B$14</f>
        <v>0</v>
      </c>
      <c r="N14" s="10">
        <f t="shared" ref="N14:N19" si="2">IF(P14="No",0,(N(I14)+N(J14)+N(L14))*N(M14))</f>
        <v>0</v>
      </c>
      <c r="O14" s="10">
        <f t="shared" ref="O14:O19" si="3">IF(P14="No",0,N(I14)+N(J14)+N(L14)+N(N14))</f>
        <v>0</v>
      </c>
      <c r="P14" s="9" t="s">
        <v>61</v>
      </c>
      <c r="Q14" s="9"/>
    </row>
    <row r="15" spans="1:17" ht="18" customHeight="1" x14ac:dyDescent="0.25">
      <c r="A15" s="8" t="s">
        <v>71</v>
      </c>
      <c r="B15" s="8" t="s">
        <v>74</v>
      </c>
      <c r="C15" s="8" t="s">
        <v>75</v>
      </c>
      <c r="D15" s="9"/>
      <c r="E15" s="9"/>
      <c r="F15" s="9"/>
      <c r="G15" s="9" t="s">
        <v>60</v>
      </c>
      <c r="H15" s="10">
        <f>IFERROR(IF(G15="Hour",VLOOKUP(E15,'Role Rates'!$B$5:$G$48,6,FALSE()),VLOOKUP(E15,'Role Rates'!$B$5:$G$48,5,FALSE())),0)</f>
        <v>0</v>
      </c>
      <c r="I15" s="10">
        <f t="shared" si="0"/>
        <v>0</v>
      </c>
      <c r="J15" s="11">
        <v>0</v>
      </c>
      <c r="K15" s="12">
        <f>'Project Setup'!$B$13</f>
        <v>0</v>
      </c>
      <c r="L15" s="10">
        <f t="shared" si="1"/>
        <v>0</v>
      </c>
      <c r="M15" s="12">
        <f>'Project Setup'!$B$14</f>
        <v>0</v>
      </c>
      <c r="N15" s="10">
        <f t="shared" si="2"/>
        <v>0</v>
      </c>
      <c r="O15" s="10">
        <f t="shared" si="3"/>
        <v>0</v>
      </c>
      <c r="P15" s="9" t="s">
        <v>61</v>
      </c>
      <c r="Q15" s="9"/>
    </row>
    <row r="16" spans="1:17" ht="18" customHeight="1" x14ac:dyDescent="0.25">
      <c r="A16" s="8" t="s">
        <v>71</v>
      </c>
      <c r="B16" s="8" t="s">
        <v>76</v>
      </c>
      <c r="C16" s="8" t="s">
        <v>77</v>
      </c>
      <c r="D16" s="9"/>
      <c r="E16" s="9"/>
      <c r="F16" s="9"/>
      <c r="G16" s="9" t="s">
        <v>60</v>
      </c>
      <c r="H16" s="10">
        <f>IFERROR(IF(G16="Hour",VLOOKUP(E16,'Role Rates'!$B$5:$G$48,6,FALSE()),VLOOKUP(E16,'Role Rates'!$B$5:$G$48,5,FALSE())),0)</f>
        <v>0</v>
      </c>
      <c r="I16" s="10">
        <f t="shared" si="0"/>
        <v>0</v>
      </c>
      <c r="J16" s="11">
        <v>0</v>
      </c>
      <c r="K16" s="12">
        <f>'Project Setup'!$B$13</f>
        <v>0</v>
      </c>
      <c r="L16" s="10">
        <f t="shared" si="1"/>
        <v>0</v>
      </c>
      <c r="M16" s="12">
        <f>'Project Setup'!$B$14</f>
        <v>0</v>
      </c>
      <c r="N16" s="10">
        <f t="shared" si="2"/>
        <v>0</v>
      </c>
      <c r="O16" s="10">
        <f t="shared" si="3"/>
        <v>0</v>
      </c>
      <c r="P16" s="9" t="s">
        <v>61</v>
      </c>
      <c r="Q16" s="9"/>
    </row>
    <row r="17" spans="1:17" ht="18" customHeight="1" x14ac:dyDescent="0.25">
      <c r="A17" s="8" t="s">
        <v>71</v>
      </c>
      <c r="B17" s="8" t="s">
        <v>78</v>
      </c>
      <c r="C17" s="8" t="s">
        <v>79</v>
      </c>
      <c r="D17" s="9"/>
      <c r="E17" s="9"/>
      <c r="F17" s="9"/>
      <c r="G17" s="9" t="s">
        <v>60</v>
      </c>
      <c r="H17" s="10">
        <f>IFERROR(IF(G17="Hour",VLOOKUP(E17,'Role Rates'!$B$5:$G$48,6,FALSE()),VLOOKUP(E17,'Role Rates'!$B$5:$G$48,5,FALSE())),0)</f>
        <v>0</v>
      </c>
      <c r="I17" s="10">
        <f t="shared" si="0"/>
        <v>0</v>
      </c>
      <c r="J17" s="11">
        <v>0</v>
      </c>
      <c r="K17" s="12">
        <f>'Project Setup'!$B$13</f>
        <v>0</v>
      </c>
      <c r="L17" s="10">
        <f t="shared" si="1"/>
        <v>0</v>
      </c>
      <c r="M17" s="12">
        <f>'Project Setup'!$B$14</f>
        <v>0</v>
      </c>
      <c r="N17" s="10">
        <f t="shared" si="2"/>
        <v>0</v>
      </c>
      <c r="O17" s="10">
        <f t="shared" si="3"/>
        <v>0</v>
      </c>
      <c r="P17" s="9" t="s">
        <v>61</v>
      </c>
      <c r="Q17" s="9"/>
    </row>
    <row r="18" spans="1:17" ht="18" customHeight="1" x14ac:dyDescent="0.25">
      <c r="A18" s="8" t="s">
        <v>71</v>
      </c>
      <c r="B18" s="8" t="s">
        <v>80</v>
      </c>
      <c r="C18" s="8" t="s">
        <v>81</v>
      </c>
      <c r="D18" s="9"/>
      <c r="E18" s="9"/>
      <c r="F18" s="9"/>
      <c r="G18" s="9" t="s">
        <v>60</v>
      </c>
      <c r="H18" s="10">
        <f>IFERROR(IF(G18="Hour",VLOOKUP(E18,'Role Rates'!$B$5:$G$48,6,FALSE()),VLOOKUP(E18,'Role Rates'!$B$5:$G$48,5,FALSE())),0)</f>
        <v>0</v>
      </c>
      <c r="I18" s="10">
        <f t="shared" si="0"/>
        <v>0</v>
      </c>
      <c r="J18" s="11">
        <v>0</v>
      </c>
      <c r="K18" s="12">
        <f>'Project Setup'!$B$13</f>
        <v>0</v>
      </c>
      <c r="L18" s="10">
        <f t="shared" si="1"/>
        <v>0</v>
      </c>
      <c r="M18" s="12">
        <f>'Project Setup'!$B$14</f>
        <v>0</v>
      </c>
      <c r="N18" s="10">
        <f t="shared" si="2"/>
        <v>0</v>
      </c>
      <c r="O18" s="10">
        <f t="shared" si="3"/>
        <v>0</v>
      </c>
      <c r="P18" s="9" t="s">
        <v>61</v>
      </c>
      <c r="Q18" s="9"/>
    </row>
    <row r="19" spans="1:17" ht="18" customHeight="1" x14ac:dyDescent="0.25">
      <c r="A19" s="8" t="s">
        <v>71</v>
      </c>
      <c r="B19" s="8" t="s">
        <v>82</v>
      </c>
      <c r="C19" s="8" t="s">
        <v>83</v>
      </c>
      <c r="D19" s="9"/>
      <c r="E19" s="9"/>
      <c r="F19" s="9"/>
      <c r="G19" s="9" t="s">
        <v>60</v>
      </c>
      <c r="H19" s="10">
        <f>IFERROR(IF(G19="Hour",VLOOKUP(E19,'Role Rates'!$B$5:$G$48,6,FALSE()),VLOOKUP(E19,'Role Rates'!$B$5:$G$48,5,FALSE())),0)</f>
        <v>0</v>
      </c>
      <c r="I19" s="10">
        <f t="shared" si="0"/>
        <v>0</v>
      </c>
      <c r="J19" s="11">
        <v>0</v>
      </c>
      <c r="K19" s="12">
        <f>'Project Setup'!$B$13</f>
        <v>0</v>
      </c>
      <c r="L19" s="10">
        <f t="shared" si="1"/>
        <v>0</v>
      </c>
      <c r="M19" s="12">
        <f>'Project Setup'!$B$14</f>
        <v>0</v>
      </c>
      <c r="N19" s="10">
        <f t="shared" si="2"/>
        <v>0</v>
      </c>
      <c r="O19" s="10">
        <f t="shared" si="3"/>
        <v>0</v>
      </c>
      <c r="P19" s="9" t="s">
        <v>61</v>
      </c>
      <c r="Q19" s="9"/>
    </row>
    <row r="20" spans="1:17" ht="18" customHeight="1" x14ac:dyDescent="0.25">
      <c r="A20" s="13" t="s">
        <v>70</v>
      </c>
      <c r="B20" s="13" t="s">
        <v>71</v>
      </c>
      <c r="C20" s="14"/>
      <c r="D20" s="14"/>
      <c r="E20" s="14"/>
      <c r="F20" s="14"/>
      <c r="G20" s="14"/>
      <c r="H20" s="15"/>
      <c r="I20" s="16">
        <f>SUM(I14:I19)</f>
        <v>0</v>
      </c>
      <c r="J20" s="16">
        <f>SUM(J14:J19)</f>
        <v>0</v>
      </c>
      <c r="K20" s="17"/>
      <c r="L20" s="16">
        <f>SUM(L14:L19)</f>
        <v>0</v>
      </c>
      <c r="M20" s="17"/>
      <c r="N20" s="16">
        <f>SUM(N14:N19)</f>
        <v>0</v>
      </c>
      <c r="O20" s="16">
        <f>SUM(O14:O19)</f>
        <v>0</v>
      </c>
      <c r="P20" s="14"/>
      <c r="Q20" s="14"/>
    </row>
    <row r="21" spans="1:17" ht="18" customHeight="1" x14ac:dyDescent="0.25">
      <c r="A21" s="44"/>
      <c r="B21" s="44"/>
      <c r="C21" s="44"/>
      <c r="D21" s="44"/>
      <c r="E21" s="44"/>
      <c r="F21" s="44"/>
      <c r="G21" s="44"/>
      <c r="H21" s="46"/>
      <c r="I21" s="46"/>
      <c r="J21" s="46"/>
      <c r="K21" s="47"/>
      <c r="L21" s="46"/>
      <c r="M21" s="47"/>
      <c r="N21" s="46"/>
      <c r="O21" s="46"/>
      <c r="P21" s="44"/>
      <c r="Q21" s="44"/>
    </row>
    <row r="22" spans="1:17" ht="21.75" customHeight="1" x14ac:dyDescent="0.25">
      <c r="A22" s="61" t="s">
        <v>84</v>
      </c>
      <c r="B22" s="61"/>
      <c r="C22" s="61"/>
      <c r="D22" s="61"/>
      <c r="E22" s="61"/>
      <c r="F22" s="61"/>
      <c r="G22" s="61"/>
      <c r="H22" s="61"/>
      <c r="I22" s="61"/>
      <c r="J22" s="61"/>
      <c r="K22" s="61"/>
      <c r="L22" s="61"/>
      <c r="M22" s="61"/>
      <c r="N22" s="61"/>
      <c r="O22" s="61"/>
      <c r="P22" s="61"/>
      <c r="Q22" s="7"/>
    </row>
    <row r="23" spans="1:17" ht="18" customHeight="1" x14ac:dyDescent="0.25">
      <c r="A23" s="8" t="s">
        <v>84</v>
      </c>
      <c r="B23" s="8" t="s">
        <v>85</v>
      </c>
      <c r="C23" s="8" t="s">
        <v>86</v>
      </c>
      <c r="D23" s="9"/>
      <c r="E23" s="9"/>
      <c r="F23" s="9"/>
      <c r="G23" s="9" t="s">
        <v>60</v>
      </c>
      <c r="H23" s="10">
        <f>IFERROR(IF(G23="Hour",VLOOKUP(E23,'Role Rates'!$B$5:$G$48,6,FALSE()),VLOOKUP(E23,'Role Rates'!$B$5:$G$48,5,FALSE())),0)</f>
        <v>0</v>
      </c>
      <c r="I23" s="10">
        <f>IF(P23="No",0,N(F23)*N(H23))</f>
        <v>0</v>
      </c>
      <c r="J23" s="11">
        <v>0</v>
      </c>
      <c r="K23" s="12">
        <f>'Project Setup'!$B$13</f>
        <v>0</v>
      </c>
      <c r="L23" s="10">
        <f>IF(P23="No",0,(N(I23)+N(J23))*N(K23))</f>
        <v>0</v>
      </c>
      <c r="M23" s="12">
        <f>'Project Setup'!$B$14</f>
        <v>0</v>
      </c>
      <c r="N23" s="10">
        <f>IF(P23="No",0,(N(I23)+N(J23)+N(L23))*N(M23))</f>
        <v>0</v>
      </c>
      <c r="O23" s="10">
        <f>IF(P23="No",0,N(I23)+N(J23)+N(L23)+N(N23))</f>
        <v>0</v>
      </c>
      <c r="P23" s="9" t="s">
        <v>61</v>
      </c>
      <c r="Q23" s="9"/>
    </row>
    <row r="24" spans="1:17" ht="18" customHeight="1" x14ac:dyDescent="0.25">
      <c r="A24" s="8" t="s">
        <v>84</v>
      </c>
      <c r="B24" s="8" t="s">
        <v>87</v>
      </c>
      <c r="C24" s="8" t="s">
        <v>88</v>
      </c>
      <c r="D24" s="9"/>
      <c r="E24" s="9"/>
      <c r="F24" s="9"/>
      <c r="G24" s="9" t="s">
        <v>60</v>
      </c>
      <c r="H24" s="10">
        <f>IFERROR(IF(G24="Hour",VLOOKUP(E24,'Role Rates'!$B$5:$G$48,6,FALSE()),VLOOKUP(E24,'Role Rates'!$B$5:$G$48,5,FALSE())),0)</f>
        <v>0</v>
      </c>
      <c r="I24" s="10">
        <f>IF(P24="No",0,N(F24)*N(H24))</f>
        <v>0</v>
      </c>
      <c r="J24" s="11">
        <v>0</v>
      </c>
      <c r="K24" s="12">
        <f>'Project Setup'!$B$13</f>
        <v>0</v>
      </c>
      <c r="L24" s="10">
        <f>IF(P24="No",0,(N(I24)+N(J24))*N(K24))</f>
        <v>0</v>
      </c>
      <c r="M24" s="12">
        <f>'Project Setup'!$B$14</f>
        <v>0</v>
      </c>
      <c r="N24" s="10">
        <f>IF(P24="No",0,(N(I24)+N(J24)+N(L24))*N(M24))</f>
        <v>0</v>
      </c>
      <c r="O24" s="10">
        <f>IF(P24="No",0,N(I24)+N(J24)+N(L24)+N(N24))</f>
        <v>0</v>
      </c>
      <c r="P24" s="9" t="s">
        <v>61</v>
      </c>
      <c r="Q24" s="9"/>
    </row>
    <row r="25" spans="1:17" ht="18" customHeight="1" x14ac:dyDescent="0.25">
      <c r="A25" s="8" t="s">
        <v>84</v>
      </c>
      <c r="B25" s="8" t="s">
        <v>89</v>
      </c>
      <c r="C25" s="8" t="s">
        <v>90</v>
      </c>
      <c r="D25" s="9"/>
      <c r="E25" s="9"/>
      <c r="F25" s="9"/>
      <c r="G25" s="9" t="s">
        <v>60</v>
      </c>
      <c r="H25" s="10">
        <f>IFERROR(IF(G25="Hour",VLOOKUP(E25,'Role Rates'!$B$5:$G$48,6,FALSE()),VLOOKUP(E25,'Role Rates'!$B$5:$G$48,5,FALSE())),0)</f>
        <v>0</v>
      </c>
      <c r="I25" s="10">
        <f>IF(P25="No",0,N(F25)*N(H25))</f>
        <v>0</v>
      </c>
      <c r="J25" s="11">
        <v>0</v>
      </c>
      <c r="K25" s="12">
        <f>'Project Setup'!$B$13</f>
        <v>0</v>
      </c>
      <c r="L25" s="10">
        <f>IF(P25="No",0,(N(I25)+N(J25))*N(K25))</f>
        <v>0</v>
      </c>
      <c r="M25" s="12">
        <f>'Project Setup'!$B$14</f>
        <v>0</v>
      </c>
      <c r="N25" s="10">
        <f>IF(P25="No",0,(N(I25)+N(J25)+N(L25))*N(M25))</f>
        <v>0</v>
      </c>
      <c r="O25" s="10">
        <f>IF(P25="No",0,N(I25)+N(J25)+N(L25)+N(N25))</f>
        <v>0</v>
      </c>
      <c r="P25" s="9" t="s">
        <v>61</v>
      </c>
      <c r="Q25" s="9"/>
    </row>
    <row r="26" spans="1:17" ht="18" customHeight="1" x14ac:dyDescent="0.25">
      <c r="A26" s="8" t="s">
        <v>84</v>
      </c>
      <c r="B26" s="8" t="s">
        <v>91</v>
      </c>
      <c r="C26" s="8" t="s">
        <v>92</v>
      </c>
      <c r="D26" s="9"/>
      <c r="E26" s="9"/>
      <c r="F26" s="9"/>
      <c r="G26" s="9" t="s">
        <v>60</v>
      </c>
      <c r="H26" s="10">
        <f>IFERROR(IF(G26="Hour",VLOOKUP(E26,'Role Rates'!$B$5:$G$48,6,FALSE()),VLOOKUP(E26,'Role Rates'!$B$5:$G$48,5,FALSE())),0)</f>
        <v>0</v>
      </c>
      <c r="I26" s="10">
        <f>IF(P26="No",0,N(F26)*N(H26))</f>
        <v>0</v>
      </c>
      <c r="J26" s="11">
        <v>0</v>
      </c>
      <c r="K26" s="12">
        <f>'Project Setup'!$B$13</f>
        <v>0</v>
      </c>
      <c r="L26" s="10">
        <f>IF(P26="No",0,(N(I26)+N(J26))*N(K26))</f>
        <v>0</v>
      </c>
      <c r="M26" s="12">
        <f>'Project Setup'!$B$14</f>
        <v>0</v>
      </c>
      <c r="N26" s="10">
        <f>IF(P26="No",0,(N(I26)+N(J26)+N(L26))*N(M26))</f>
        <v>0</v>
      </c>
      <c r="O26" s="10">
        <f>IF(P26="No",0,N(I26)+N(J26)+N(L26)+N(N26))</f>
        <v>0</v>
      </c>
      <c r="P26" s="9" t="s">
        <v>61</v>
      </c>
      <c r="Q26" s="9"/>
    </row>
    <row r="27" spans="1:17" ht="18" customHeight="1" x14ac:dyDescent="0.25">
      <c r="A27" s="8" t="s">
        <v>84</v>
      </c>
      <c r="B27" s="8" t="s">
        <v>93</v>
      </c>
      <c r="C27" s="8" t="s">
        <v>94</v>
      </c>
      <c r="D27" s="9"/>
      <c r="E27" s="9"/>
      <c r="F27" s="9"/>
      <c r="G27" s="9" t="s">
        <v>60</v>
      </c>
      <c r="H27" s="10">
        <f>IFERROR(IF(G27="Hour",VLOOKUP(E27,'Role Rates'!$B$5:$G$48,6,FALSE()),VLOOKUP(E27,'Role Rates'!$B$5:$G$48,5,FALSE())),0)</f>
        <v>0</v>
      </c>
      <c r="I27" s="10">
        <f>IF(P27="No",0,N(F27)*N(H27))</f>
        <v>0</v>
      </c>
      <c r="J27" s="11">
        <v>0</v>
      </c>
      <c r="K27" s="12">
        <f>'Project Setup'!$B$13</f>
        <v>0</v>
      </c>
      <c r="L27" s="10">
        <f>IF(P27="No",0,(N(I27)+N(J27))*N(K27))</f>
        <v>0</v>
      </c>
      <c r="M27" s="12">
        <f>'Project Setup'!$B$14</f>
        <v>0</v>
      </c>
      <c r="N27" s="10">
        <f>IF(P27="No",0,(N(I27)+N(J27)+N(L27))*N(M27))</f>
        <v>0</v>
      </c>
      <c r="O27" s="10">
        <f>IF(P27="No",0,N(I27)+N(J27)+N(L27)+N(N27))</f>
        <v>0</v>
      </c>
      <c r="P27" s="9" t="s">
        <v>61</v>
      </c>
      <c r="Q27" s="9"/>
    </row>
    <row r="28" spans="1:17" ht="18" customHeight="1" x14ac:dyDescent="0.25">
      <c r="A28" s="13" t="s">
        <v>70</v>
      </c>
      <c r="B28" s="13" t="s">
        <v>84</v>
      </c>
      <c r="C28" s="14"/>
      <c r="D28" s="14"/>
      <c r="E28" s="14"/>
      <c r="F28" s="14"/>
      <c r="G28" s="14"/>
      <c r="H28" s="15"/>
      <c r="I28" s="16">
        <f>SUM(I23:I27)</f>
        <v>0</v>
      </c>
      <c r="J28" s="16">
        <f>SUM(J23:J27)</f>
        <v>0</v>
      </c>
      <c r="K28" s="17"/>
      <c r="L28" s="16">
        <f>SUM(L23:L27)</f>
        <v>0</v>
      </c>
      <c r="M28" s="17"/>
      <c r="N28" s="16">
        <f>SUM(N23:N27)</f>
        <v>0</v>
      </c>
      <c r="O28" s="16">
        <f>SUM(O23:O27)</f>
        <v>0</v>
      </c>
      <c r="P28" s="14"/>
      <c r="Q28" s="14"/>
    </row>
    <row r="29" spans="1:17" ht="18" customHeight="1" x14ac:dyDescent="0.25">
      <c r="A29" s="44"/>
      <c r="B29" s="44"/>
      <c r="C29" s="44"/>
      <c r="D29" s="44"/>
      <c r="E29" s="44"/>
      <c r="F29" s="44"/>
      <c r="G29" s="44"/>
      <c r="H29" s="46"/>
      <c r="I29" s="46"/>
      <c r="J29" s="46"/>
      <c r="K29" s="47"/>
      <c r="L29" s="46"/>
      <c r="M29" s="47"/>
      <c r="N29" s="46"/>
      <c r="O29" s="46"/>
      <c r="P29" s="44"/>
      <c r="Q29" s="44"/>
    </row>
    <row r="30" spans="1:17" ht="21.75" customHeight="1" x14ac:dyDescent="0.25">
      <c r="A30" s="61" t="s">
        <v>95</v>
      </c>
      <c r="B30" s="61"/>
      <c r="C30" s="61"/>
      <c r="D30" s="61"/>
      <c r="E30" s="61"/>
      <c r="F30" s="61"/>
      <c r="G30" s="61"/>
      <c r="H30" s="61"/>
      <c r="I30" s="61"/>
      <c r="J30" s="61"/>
      <c r="K30" s="61"/>
      <c r="L30" s="61"/>
      <c r="M30" s="61"/>
      <c r="N30" s="61"/>
      <c r="O30" s="61"/>
      <c r="P30" s="61"/>
      <c r="Q30" s="7"/>
    </row>
    <row r="31" spans="1:17" ht="18" customHeight="1" x14ac:dyDescent="0.25">
      <c r="A31" s="8" t="s">
        <v>95</v>
      </c>
      <c r="B31" s="8" t="s">
        <v>96</v>
      </c>
      <c r="C31" s="8" t="s">
        <v>97</v>
      </c>
      <c r="D31" s="9"/>
      <c r="E31" s="9"/>
      <c r="F31" s="9"/>
      <c r="G31" s="9" t="s">
        <v>60</v>
      </c>
      <c r="H31" s="10">
        <f>IFERROR(IF(G31="Hour",VLOOKUP(E31,'Role Rates'!$B$5:$G$48,6,FALSE()),VLOOKUP(E31,'Role Rates'!$B$5:$G$48,5,FALSE())),0)</f>
        <v>0</v>
      </c>
      <c r="I31" s="10">
        <f t="shared" ref="I31:I36" si="4">IF(P31="No",0,N(F31)*N(H31))</f>
        <v>0</v>
      </c>
      <c r="J31" s="11">
        <v>0</v>
      </c>
      <c r="K31" s="12">
        <f>'Project Setup'!$B$13</f>
        <v>0</v>
      </c>
      <c r="L31" s="10">
        <f t="shared" ref="L31:L36" si="5">IF(P31="No",0,(N(I31)+N(J31))*N(K31))</f>
        <v>0</v>
      </c>
      <c r="M31" s="12">
        <f>'Project Setup'!$B$14</f>
        <v>0</v>
      </c>
      <c r="N31" s="10">
        <f t="shared" ref="N31:N36" si="6">IF(P31="No",0,(N(I31)+N(J31)+N(L31))*N(M31))</f>
        <v>0</v>
      </c>
      <c r="O31" s="10">
        <f t="shared" ref="O31:O36" si="7">IF(P31="No",0,N(I31)+N(J31)+N(L31)+N(N31))</f>
        <v>0</v>
      </c>
      <c r="P31" s="9" t="s">
        <v>61</v>
      </c>
      <c r="Q31" s="9"/>
    </row>
    <row r="32" spans="1:17" ht="18" customHeight="1" x14ac:dyDescent="0.25">
      <c r="A32" s="8" t="s">
        <v>95</v>
      </c>
      <c r="B32" s="8" t="s">
        <v>98</v>
      </c>
      <c r="C32" s="8" t="s">
        <v>99</v>
      </c>
      <c r="D32" s="9"/>
      <c r="E32" s="9"/>
      <c r="F32" s="9"/>
      <c r="G32" s="9" t="s">
        <v>60</v>
      </c>
      <c r="H32" s="10">
        <f>IFERROR(IF(G32="Hour",VLOOKUP(E32,'Role Rates'!$B$5:$G$48,6,FALSE()),VLOOKUP(E32,'Role Rates'!$B$5:$G$48,5,FALSE())),0)</f>
        <v>0</v>
      </c>
      <c r="I32" s="10">
        <f t="shared" si="4"/>
        <v>0</v>
      </c>
      <c r="J32" s="11">
        <v>0</v>
      </c>
      <c r="K32" s="12">
        <f>'Project Setup'!$B$13</f>
        <v>0</v>
      </c>
      <c r="L32" s="10">
        <f t="shared" si="5"/>
        <v>0</v>
      </c>
      <c r="M32" s="12">
        <f>'Project Setup'!$B$14</f>
        <v>0</v>
      </c>
      <c r="N32" s="10">
        <f t="shared" si="6"/>
        <v>0</v>
      </c>
      <c r="O32" s="10">
        <f t="shared" si="7"/>
        <v>0</v>
      </c>
      <c r="P32" s="9" t="s">
        <v>61</v>
      </c>
      <c r="Q32" s="9"/>
    </row>
    <row r="33" spans="1:17" ht="18" customHeight="1" x14ac:dyDescent="0.25">
      <c r="A33" s="8" t="s">
        <v>95</v>
      </c>
      <c r="B33" s="8" t="s">
        <v>100</v>
      </c>
      <c r="C33" s="8" t="s">
        <v>101</v>
      </c>
      <c r="D33" s="9"/>
      <c r="E33" s="9"/>
      <c r="F33" s="9"/>
      <c r="G33" s="9" t="s">
        <v>60</v>
      </c>
      <c r="H33" s="10">
        <f>IFERROR(IF(G33="Hour",VLOOKUP(E33,'Role Rates'!$B$5:$G$48,6,FALSE()),VLOOKUP(E33,'Role Rates'!$B$5:$G$48,5,FALSE())),0)</f>
        <v>0</v>
      </c>
      <c r="I33" s="10">
        <f t="shared" si="4"/>
        <v>0</v>
      </c>
      <c r="J33" s="11">
        <v>0</v>
      </c>
      <c r="K33" s="12">
        <f>'Project Setup'!$B$13</f>
        <v>0</v>
      </c>
      <c r="L33" s="10">
        <f t="shared" si="5"/>
        <v>0</v>
      </c>
      <c r="M33" s="12">
        <f>'Project Setup'!$B$14</f>
        <v>0</v>
      </c>
      <c r="N33" s="10">
        <f t="shared" si="6"/>
        <v>0</v>
      </c>
      <c r="O33" s="10">
        <f t="shared" si="7"/>
        <v>0</v>
      </c>
      <c r="P33" s="9" t="s">
        <v>61</v>
      </c>
      <c r="Q33" s="9"/>
    </row>
    <row r="34" spans="1:17" ht="18" customHeight="1" x14ac:dyDescent="0.25">
      <c r="A34" s="8" t="s">
        <v>95</v>
      </c>
      <c r="B34" s="8" t="s">
        <v>102</v>
      </c>
      <c r="C34" s="8" t="s">
        <v>103</v>
      </c>
      <c r="D34" s="9"/>
      <c r="E34" s="9"/>
      <c r="F34" s="9"/>
      <c r="G34" s="9" t="s">
        <v>60</v>
      </c>
      <c r="H34" s="10">
        <f>IFERROR(IF(G34="Hour",VLOOKUP(E34,'Role Rates'!$B$5:$G$48,6,FALSE()),VLOOKUP(E34,'Role Rates'!$B$5:$G$48,5,FALSE())),0)</f>
        <v>0</v>
      </c>
      <c r="I34" s="10">
        <f t="shared" si="4"/>
        <v>0</v>
      </c>
      <c r="J34" s="11">
        <v>0</v>
      </c>
      <c r="K34" s="12">
        <f>'Project Setup'!$B$13</f>
        <v>0</v>
      </c>
      <c r="L34" s="10">
        <f t="shared" si="5"/>
        <v>0</v>
      </c>
      <c r="M34" s="12">
        <f>'Project Setup'!$B$14</f>
        <v>0</v>
      </c>
      <c r="N34" s="10">
        <f t="shared" si="6"/>
        <v>0</v>
      </c>
      <c r="O34" s="10">
        <f t="shared" si="7"/>
        <v>0</v>
      </c>
      <c r="P34" s="9" t="s">
        <v>61</v>
      </c>
      <c r="Q34" s="9"/>
    </row>
    <row r="35" spans="1:17" ht="18" customHeight="1" x14ac:dyDescent="0.25">
      <c r="A35" s="8" t="s">
        <v>95</v>
      </c>
      <c r="B35" s="8" t="s">
        <v>104</v>
      </c>
      <c r="C35" s="8" t="s">
        <v>105</v>
      </c>
      <c r="D35" s="9"/>
      <c r="E35" s="9"/>
      <c r="F35" s="9"/>
      <c r="G35" s="9" t="s">
        <v>60</v>
      </c>
      <c r="H35" s="10">
        <f>IFERROR(IF(G35="Hour",VLOOKUP(E35,'Role Rates'!$B$5:$G$48,6,FALSE()),VLOOKUP(E35,'Role Rates'!$B$5:$G$48,5,FALSE())),0)</f>
        <v>0</v>
      </c>
      <c r="I35" s="10">
        <f t="shared" si="4"/>
        <v>0</v>
      </c>
      <c r="J35" s="11">
        <v>0</v>
      </c>
      <c r="K35" s="12">
        <f>'Project Setup'!$B$13</f>
        <v>0</v>
      </c>
      <c r="L35" s="10">
        <f t="shared" si="5"/>
        <v>0</v>
      </c>
      <c r="M35" s="12">
        <f>'Project Setup'!$B$14</f>
        <v>0</v>
      </c>
      <c r="N35" s="10">
        <f t="shared" si="6"/>
        <v>0</v>
      </c>
      <c r="O35" s="10">
        <f t="shared" si="7"/>
        <v>0</v>
      </c>
      <c r="P35" s="9" t="s">
        <v>61</v>
      </c>
      <c r="Q35" s="9"/>
    </row>
    <row r="36" spans="1:17" ht="18" customHeight="1" x14ac:dyDescent="0.25">
      <c r="A36" s="8" t="s">
        <v>95</v>
      </c>
      <c r="B36" s="8" t="s">
        <v>106</v>
      </c>
      <c r="C36" s="8" t="s">
        <v>107</v>
      </c>
      <c r="D36" s="9"/>
      <c r="E36" s="9"/>
      <c r="F36" s="9"/>
      <c r="G36" s="9" t="s">
        <v>60</v>
      </c>
      <c r="H36" s="10">
        <f>IFERROR(IF(G36="Hour",VLOOKUP(E36,'Role Rates'!$B$5:$G$48,6,FALSE()),VLOOKUP(E36,'Role Rates'!$B$5:$G$48,5,FALSE())),0)</f>
        <v>0</v>
      </c>
      <c r="I36" s="10">
        <f t="shared" si="4"/>
        <v>0</v>
      </c>
      <c r="J36" s="11">
        <v>0</v>
      </c>
      <c r="K36" s="12">
        <f>'Project Setup'!$B$13</f>
        <v>0</v>
      </c>
      <c r="L36" s="10">
        <f t="shared" si="5"/>
        <v>0</v>
      </c>
      <c r="M36" s="12">
        <f>'Project Setup'!$B$14</f>
        <v>0</v>
      </c>
      <c r="N36" s="10">
        <f t="shared" si="6"/>
        <v>0</v>
      </c>
      <c r="O36" s="10">
        <f t="shared" si="7"/>
        <v>0</v>
      </c>
      <c r="P36" s="9" t="s">
        <v>61</v>
      </c>
      <c r="Q36" s="9"/>
    </row>
    <row r="37" spans="1:17" ht="18" customHeight="1" x14ac:dyDescent="0.25">
      <c r="A37" s="13" t="s">
        <v>70</v>
      </c>
      <c r="B37" s="13" t="s">
        <v>95</v>
      </c>
      <c r="C37" s="14"/>
      <c r="D37" s="14"/>
      <c r="E37" s="14"/>
      <c r="F37" s="14"/>
      <c r="G37" s="14"/>
      <c r="H37" s="15"/>
      <c r="I37" s="16">
        <f>SUM(I31:I36)</f>
        <v>0</v>
      </c>
      <c r="J37" s="16">
        <f>SUM(J31:J36)</f>
        <v>0</v>
      </c>
      <c r="K37" s="17"/>
      <c r="L37" s="16">
        <f>SUM(L31:L36)</f>
        <v>0</v>
      </c>
      <c r="M37" s="17"/>
      <c r="N37" s="16">
        <f>SUM(N31:N36)</f>
        <v>0</v>
      </c>
      <c r="O37" s="16">
        <f>SUM(O31:O36)</f>
        <v>0</v>
      </c>
      <c r="P37" s="14"/>
      <c r="Q37" s="14"/>
    </row>
    <row r="38" spans="1:17" ht="18" customHeight="1" x14ac:dyDescent="0.25">
      <c r="A38" s="44"/>
      <c r="B38" s="44"/>
      <c r="C38" s="44"/>
      <c r="D38" s="44"/>
      <c r="E38" s="44"/>
      <c r="F38" s="44"/>
      <c r="G38" s="44"/>
      <c r="H38" s="46"/>
      <c r="I38" s="46"/>
      <c r="J38" s="46"/>
      <c r="K38" s="47"/>
      <c r="L38" s="46"/>
      <c r="M38" s="47"/>
      <c r="N38" s="46"/>
      <c r="O38" s="46"/>
      <c r="P38" s="44"/>
      <c r="Q38" s="44"/>
    </row>
    <row r="39" spans="1:17" ht="21.75" customHeight="1" x14ac:dyDescent="0.25">
      <c r="A39" s="61" t="s">
        <v>108</v>
      </c>
      <c r="B39" s="61"/>
      <c r="C39" s="61"/>
      <c r="D39" s="61"/>
      <c r="E39" s="61"/>
      <c r="F39" s="61"/>
      <c r="G39" s="61"/>
      <c r="H39" s="61"/>
      <c r="I39" s="61"/>
      <c r="J39" s="61"/>
      <c r="K39" s="61"/>
      <c r="L39" s="61"/>
      <c r="M39" s="61"/>
      <c r="N39" s="61"/>
      <c r="O39" s="61"/>
      <c r="P39" s="61"/>
      <c r="Q39" s="7"/>
    </row>
    <row r="40" spans="1:17" ht="18" customHeight="1" x14ac:dyDescent="0.25">
      <c r="A40" s="8" t="s">
        <v>108</v>
      </c>
      <c r="B40" s="8" t="s">
        <v>109</v>
      </c>
      <c r="C40" s="8" t="s">
        <v>110</v>
      </c>
      <c r="D40" s="9"/>
      <c r="E40" s="9"/>
      <c r="F40" s="9"/>
      <c r="G40" s="9" t="s">
        <v>60</v>
      </c>
      <c r="H40" s="10">
        <f>IFERROR(IF(G40="Hour",VLOOKUP(E40,'Role Rates'!$B$5:$G$48,6,FALSE()),VLOOKUP(E40,'Role Rates'!$B$5:$G$48,5,FALSE())),0)</f>
        <v>0</v>
      </c>
      <c r="I40" s="10">
        <f t="shared" ref="I40:I45" si="8">IF(P40="No",0,N(F40)*N(H40))</f>
        <v>0</v>
      </c>
      <c r="J40" s="11">
        <v>0</v>
      </c>
      <c r="K40" s="12">
        <f>'Project Setup'!$B$13</f>
        <v>0</v>
      </c>
      <c r="L40" s="10">
        <f t="shared" ref="L40:L45" si="9">IF(P40="No",0,(N(I40)+N(J40))*N(K40))</f>
        <v>0</v>
      </c>
      <c r="M40" s="12">
        <f>'Project Setup'!$B$14</f>
        <v>0</v>
      </c>
      <c r="N40" s="10">
        <f t="shared" ref="N40:N45" si="10">IF(P40="No",0,(N(I40)+N(J40)+N(L40))*N(M40))</f>
        <v>0</v>
      </c>
      <c r="O40" s="10">
        <f t="shared" ref="O40:O45" si="11">IF(P40="No",0,N(I40)+N(J40)+N(L40)+N(N40))</f>
        <v>0</v>
      </c>
      <c r="P40" s="9" t="s">
        <v>61</v>
      </c>
      <c r="Q40" s="9"/>
    </row>
    <row r="41" spans="1:17" ht="18" customHeight="1" x14ac:dyDescent="0.25">
      <c r="A41" s="8" t="s">
        <v>108</v>
      </c>
      <c r="B41" s="8" t="s">
        <v>111</v>
      </c>
      <c r="C41" s="8" t="s">
        <v>112</v>
      </c>
      <c r="D41" s="9"/>
      <c r="E41" s="9"/>
      <c r="F41" s="9"/>
      <c r="G41" s="9" t="s">
        <v>60</v>
      </c>
      <c r="H41" s="10">
        <f>IFERROR(IF(G41="Hour",VLOOKUP(E41,'Role Rates'!$B$5:$G$48,6,FALSE()),VLOOKUP(E41,'Role Rates'!$B$5:$G$48,5,FALSE())),0)</f>
        <v>0</v>
      </c>
      <c r="I41" s="10">
        <f t="shared" si="8"/>
        <v>0</v>
      </c>
      <c r="J41" s="11">
        <v>0</v>
      </c>
      <c r="K41" s="12">
        <f>'Project Setup'!$B$13</f>
        <v>0</v>
      </c>
      <c r="L41" s="10">
        <f t="shared" si="9"/>
        <v>0</v>
      </c>
      <c r="M41" s="12">
        <f>'Project Setup'!$B$14</f>
        <v>0</v>
      </c>
      <c r="N41" s="10">
        <f t="shared" si="10"/>
        <v>0</v>
      </c>
      <c r="O41" s="10">
        <f t="shared" si="11"/>
        <v>0</v>
      </c>
      <c r="P41" s="9" t="s">
        <v>61</v>
      </c>
      <c r="Q41" s="9"/>
    </row>
    <row r="42" spans="1:17" ht="18" customHeight="1" x14ac:dyDescent="0.25">
      <c r="A42" s="8" t="s">
        <v>108</v>
      </c>
      <c r="B42" s="8" t="s">
        <v>113</v>
      </c>
      <c r="C42" s="8" t="s">
        <v>114</v>
      </c>
      <c r="D42" s="9"/>
      <c r="E42" s="9"/>
      <c r="F42" s="9"/>
      <c r="G42" s="9" t="s">
        <v>60</v>
      </c>
      <c r="H42" s="10">
        <f>IFERROR(IF(G42="Hour",VLOOKUP(E42,'Role Rates'!$B$5:$G$48,6,FALSE()),VLOOKUP(E42,'Role Rates'!$B$5:$G$48,5,FALSE())),0)</f>
        <v>0</v>
      </c>
      <c r="I42" s="10">
        <f t="shared" si="8"/>
        <v>0</v>
      </c>
      <c r="J42" s="11">
        <v>0</v>
      </c>
      <c r="K42" s="12">
        <f>'Project Setup'!$B$13</f>
        <v>0</v>
      </c>
      <c r="L42" s="10">
        <f t="shared" si="9"/>
        <v>0</v>
      </c>
      <c r="M42" s="12">
        <f>'Project Setup'!$B$14</f>
        <v>0</v>
      </c>
      <c r="N42" s="10">
        <f t="shared" si="10"/>
        <v>0</v>
      </c>
      <c r="O42" s="10">
        <f t="shared" si="11"/>
        <v>0</v>
      </c>
      <c r="P42" s="9" t="s">
        <v>61</v>
      </c>
      <c r="Q42" s="9"/>
    </row>
    <row r="43" spans="1:17" ht="18" customHeight="1" x14ac:dyDescent="0.25">
      <c r="A43" s="8" t="s">
        <v>108</v>
      </c>
      <c r="B43" s="8" t="s">
        <v>115</v>
      </c>
      <c r="C43" s="8" t="s">
        <v>116</v>
      </c>
      <c r="D43" s="9"/>
      <c r="E43" s="9"/>
      <c r="F43" s="9"/>
      <c r="G43" s="9" t="s">
        <v>60</v>
      </c>
      <c r="H43" s="10">
        <f>IFERROR(IF(G43="Hour",VLOOKUP(E43,'Role Rates'!$B$5:$G$48,6,FALSE()),VLOOKUP(E43,'Role Rates'!$B$5:$G$48,5,FALSE())),0)</f>
        <v>0</v>
      </c>
      <c r="I43" s="10">
        <f t="shared" si="8"/>
        <v>0</v>
      </c>
      <c r="J43" s="11">
        <v>0</v>
      </c>
      <c r="K43" s="12">
        <f>'Project Setup'!$B$13</f>
        <v>0</v>
      </c>
      <c r="L43" s="10">
        <f t="shared" si="9"/>
        <v>0</v>
      </c>
      <c r="M43" s="12">
        <f>'Project Setup'!$B$14</f>
        <v>0</v>
      </c>
      <c r="N43" s="10">
        <f t="shared" si="10"/>
        <v>0</v>
      </c>
      <c r="O43" s="10">
        <f t="shared" si="11"/>
        <v>0</v>
      </c>
      <c r="P43" s="9" t="s">
        <v>61</v>
      </c>
      <c r="Q43" s="9"/>
    </row>
    <row r="44" spans="1:17" ht="18" customHeight="1" x14ac:dyDescent="0.25">
      <c r="A44" s="8" t="s">
        <v>108</v>
      </c>
      <c r="B44" s="8" t="s">
        <v>117</v>
      </c>
      <c r="C44" s="8" t="s">
        <v>118</v>
      </c>
      <c r="D44" s="9"/>
      <c r="E44" s="9"/>
      <c r="F44" s="9"/>
      <c r="G44" s="9" t="s">
        <v>60</v>
      </c>
      <c r="H44" s="10">
        <f>IFERROR(IF(G44="Hour",VLOOKUP(E44,'Role Rates'!$B$5:$G$48,6,FALSE()),VLOOKUP(E44,'Role Rates'!$B$5:$G$48,5,FALSE())),0)</f>
        <v>0</v>
      </c>
      <c r="I44" s="10">
        <f t="shared" si="8"/>
        <v>0</v>
      </c>
      <c r="J44" s="11">
        <v>0</v>
      </c>
      <c r="K44" s="12">
        <f>'Project Setup'!$B$13</f>
        <v>0</v>
      </c>
      <c r="L44" s="10">
        <f t="shared" si="9"/>
        <v>0</v>
      </c>
      <c r="M44" s="12">
        <f>'Project Setup'!$B$14</f>
        <v>0</v>
      </c>
      <c r="N44" s="10">
        <f t="shared" si="10"/>
        <v>0</v>
      </c>
      <c r="O44" s="10">
        <f t="shared" si="11"/>
        <v>0</v>
      </c>
      <c r="P44" s="9" t="s">
        <v>61</v>
      </c>
      <c r="Q44" s="9"/>
    </row>
    <row r="45" spans="1:17" ht="18" customHeight="1" x14ac:dyDescent="0.25">
      <c r="A45" s="8" t="s">
        <v>108</v>
      </c>
      <c r="B45" s="8" t="s">
        <v>119</v>
      </c>
      <c r="C45" s="8" t="s">
        <v>120</v>
      </c>
      <c r="D45" s="9"/>
      <c r="E45" s="9"/>
      <c r="F45" s="9"/>
      <c r="G45" s="9" t="s">
        <v>60</v>
      </c>
      <c r="H45" s="10">
        <f>IFERROR(IF(G45="Hour",VLOOKUP(E45,'Role Rates'!$B$5:$G$48,6,FALSE()),VLOOKUP(E45,'Role Rates'!$B$5:$G$48,5,FALSE())),0)</f>
        <v>0</v>
      </c>
      <c r="I45" s="10">
        <f t="shared" si="8"/>
        <v>0</v>
      </c>
      <c r="J45" s="11">
        <v>0</v>
      </c>
      <c r="K45" s="12">
        <f>'Project Setup'!$B$13</f>
        <v>0</v>
      </c>
      <c r="L45" s="10">
        <f t="shared" si="9"/>
        <v>0</v>
      </c>
      <c r="M45" s="12">
        <f>'Project Setup'!$B$14</f>
        <v>0</v>
      </c>
      <c r="N45" s="10">
        <f t="shared" si="10"/>
        <v>0</v>
      </c>
      <c r="O45" s="10">
        <f t="shared" si="11"/>
        <v>0</v>
      </c>
      <c r="P45" s="9" t="s">
        <v>61</v>
      </c>
      <c r="Q45" s="9"/>
    </row>
    <row r="46" spans="1:17" ht="18" customHeight="1" x14ac:dyDescent="0.25">
      <c r="A46" s="13" t="s">
        <v>70</v>
      </c>
      <c r="B46" s="13" t="s">
        <v>108</v>
      </c>
      <c r="C46" s="14"/>
      <c r="D46" s="14"/>
      <c r="E46" s="14"/>
      <c r="F46" s="14"/>
      <c r="G46" s="14"/>
      <c r="H46" s="15"/>
      <c r="I46" s="16">
        <f>SUM(I40:I45)</f>
        <v>0</v>
      </c>
      <c r="J46" s="16">
        <f>SUM(J40:J45)</f>
        <v>0</v>
      </c>
      <c r="K46" s="17"/>
      <c r="L46" s="16">
        <f>SUM(L40:L45)</f>
        <v>0</v>
      </c>
      <c r="M46" s="17"/>
      <c r="N46" s="16">
        <f>SUM(N40:N45)</f>
        <v>0</v>
      </c>
      <c r="O46" s="16">
        <f>SUM(O40:O45)</f>
        <v>0</v>
      </c>
      <c r="P46" s="14"/>
      <c r="Q46" s="14"/>
    </row>
    <row r="47" spans="1:17" ht="18" customHeight="1" x14ac:dyDescent="0.25">
      <c r="A47" s="44"/>
      <c r="B47" s="44"/>
      <c r="C47" s="44"/>
      <c r="D47" s="44"/>
      <c r="E47" s="44"/>
      <c r="F47" s="44"/>
      <c r="G47" s="44"/>
      <c r="H47" s="46"/>
      <c r="I47" s="46"/>
      <c r="J47" s="46"/>
      <c r="K47" s="47"/>
      <c r="L47" s="46"/>
      <c r="M47" s="47"/>
      <c r="N47" s="46"/>
      <c r="O47" s="46"/>
      <c r="P47" s="44"/>
      <c r="Q47" s="44"/>
    </row>
    <row r="48" spans="1:17" ht="21.75" customHeight="1" x14ac:dyDescent="0.25">
      <c r="A48" s="61" t="s">
        <v>121</v>
      </c>
      <c r="B48" s="61"/>
      <c r="C48" s="61"/>
      <c r="D48" s="61"/>
      <c r="E48" s="61"/>
      <c r="F48" s="61"/>
      <c r="G48" s="61"/>
      <c r="H48" s="61"/>
      <c r="I48" s="61"/>
      <c r="J48" s="61"/>
      <c r="K48" s="61"/>
      <c r="L48" s="61"/>
      <c r="M48" s="61"/>
      <c r="N48" s="61"/>
      <c r="O48" s="61"/>
      <c r="P48" s="61"/>
      <c r="Q48" s="7"/>
    </row>
    <row r="49" spans="1:17" ht="18" customHeight="1" x14ac:dyDescent="0.25">
      <c r="A49" s="8" t="s">
        <v>121</v>
      </c>
      <c r="B49" s="8" t="s">
        <v>122</v>
      </c>
      <c r="C49" s="8" t="s">
        <v>123</v>
      </c>
      <c r="D49" s="9"/>
      <c r="E49" s="9"/>
      <c r="F49" s="9"/>
      <c r="G49" s="9" t="s">
        <v>60</v>
      </c>
      <c r="H49" s="10">
        <f>IFERROR(IF(G49="Hour",VLOOKUP(E49,'Role Rates'!$B$5:$G$48,6,FALSE()),VLOOKUP(E49,'Role Rates'!$B$5:$G$48,5,FALSE())),0)</f>
        <v>0</v>
      </c>
      <c r="I49" s="10">
        <f t="shared" ref="I49:I54" si="12">IF(P49="No",0,N(F49)*N(H49))</f>
        <v>0</v>
      </c>
      <c r="J49" s="11">
        <v>0</v>
      </c>
      <c r="K49" s="12">
        <f>'Project Setup'!$B$13</f>
        <v>0</v>
      </c>
      <c r="L49" s="10">
        <f t="shared" ref="L49:L54" si="13">IF(P49="No",0,(N(I49)+N(J49))*N(K49))</f>
        <v>0</v>
      </c>
      <c r="M49" s="12">
        <f>'Project Setup'!$B$14</f>
        <v>0</v>
      </c>
      <c r="N49" s="10">
        <f t="shared" ref="N49:N54" si="14">IF(P49="No",0,(N(I49)+N(J49)+N(L49))*N(M49))</f>
        <v>0</v>
      </c>
      <c r="O49" s="10">
        <f t="shared" ref="O49:O54" si="15">IF(P49="No",0,N(I49)+N(J49)+N(L49)+N(N49))</f>
        <v>0</v>
      </c>
      <c r="P49" s="9" t="s">
        <v>61</v>
      </c>
      <c r="Q49" s="9"/>
    </row>
    <row r="50" spans="1:17" ht="18" customHeight="1" x14ac:dyDescent="0.25">
      <c r="A50" s="8" t="s">
        <v>121</v>
      </c>
      <c r="B50" s="8" t="s">
        <v>124</v>
      </c>
      <c r="C50" s="8" t="s">
        <v>125</v>
      </c>
      <c r="D50" s="9"/>
      <c r="E50" s="9"/>
      <c r="F50" s="9"/>
      <c r="G50" s="9" t="s">
        <v>60</v>
      </c>
      <c r="H50" s="10">
        <f>IFERROR(IF(G50="Hour",VLOOKUP(E50,'Role Rates'!$B$5:$G$48,6,FALSE()),VLOOKUP(E50,'Role Rates'!$B$5:$G$48,5,FALSE())),0)</f>
        <v>0</v>
      </c>
      <c r="I50" s="10">
        <f t="shared" si="12"/>
        <v>0</v>
      </c>
      <c r="J50" s="11">
        <v>0</v>
      </c>
      <c r="K50" s="12">
        <f>'Project Setup'!$B$13</f>
        <v>0</v>
      </c>
      <c r="L50" s="10">
        <f t="shared" si="13"/>
        <v>0</v>
      </c>
      <c r="M50" s="12">
        <f>'Project Setup'!$B$14</f>
        <v>0</v>
      </c>
      <c r="N50" s="10">
        <f t="shared" si="14"/>
        <v>0</v>
      </c>
      <c r="O50" s="10">
        <f t="shared" si="15"/>
        <v>0</v>
      </c>
      <c r="P50" s="9" t="s">
        <v>61</v>
      </c>
      <c r="Q50" s="9"/>
    </row>
    <row r="51" spans="1:17" ht="18" customHeight="1" x14ac:dyDescent="0.25">
      <c r="A51" s="8" t="s">
        <v>121</v>
      </c>
      <c r="B51" s="8" t="s">
        <v>126</v>
      </c>
      <c r="C51" s="8" t="s">
        <v>127</v>
      </c>
      <c r="D51" s="9"/>
      <c r="E51" s="9"/>
      <c r="F51" s="9"/>
      <c r="G51" s="9" t="s">
        <v>60</v>
      </c>
      <c r="H51" s="10">
        <f>IFERROR(IF(G51="Hour",VLOOKUP(E51,'Role Rates'!$B$5:$G$48,6,FALSE()),VLOOKUP(E51,'Role Rates'!$B$5:$G$48,5,FALSE())),0)</f>
        <v>0</v>
      </c>
      <c r="I51" s="10">
        <f t="shared" si="12"/>
        <v>0</v>
      </c>
      <c r="J51" s="11">
        <v>0</v>
      </c>
      <c r="K51" s="12">
        <f>'Project Setup'!$B$13</f>
        <v>0</v>
      </c>
      <c r="L51" s="10">
        <f t="shared" si="13"/>
        <v>0</v>
      </c>
      <c r="M51" s="12">
        <f>'Project Setup'!$B$14</f>
        <v>0</v>
      </c>
      <c r="N51" s="10">
        <f t="shared" si="14"/>
        <v>0</v>
      </c>
      <c r="O51" s="10">
        <f t="shared" si="15"/>
        <v>0</v>
      </c>
      <c r="P51" s="9" t="s">
        <v>61</v>
      </c>
      <c r="Q51" s="9"/>
    </row>
    <row r="52" spans="1:17" ht="18" customHeight="1" x14ac:dyDescent="0.25">
      <c r="A52" s="8" t="s">
        <v>121</v>
      </c>
      <c r="B52" s="8" t="s">
        <v>128</v>
      </c>
      <c r="C52" s="8" t="s">
        <v>129</v>
      </c>
      <c r="D52" s="9"/>
      <c r="E52" s="9"/>
      <c r="F52" s="9"/>
      <c r="G52" s="9" t="s">
        <v>60</v>
      </c>
      <c r="H52" s="10">
        <f>IFERROR(IF(G52="Hour",VLOOKUP(E52,'Role Rates'!$B$5:$G$48,6,FALSE()),VLOOKUP(E52,'Role Rates'!$B$5:$G$48,5,FALSE())),0)</f>
        <v>0</v>
      </c>
      <c r="I52" s="10">
        <f t="shared" si="12"/>
        <v>0</v>
      </c>
      <c r="J52" s="11">
        <v>0</v>
      </c>
      <c r="K52" s="12">
        <f>'Project Setup'!$B$13</f>
        <v>0</v>
      </c>
      <c r="L52" s="10">
        <f t="shared" si="13"/>
        <v>0</v>
      </c>
      <c r="M52" s="12">
        <f>'Project Setup'!$B$14</f>
        <v>0</v>
      </c>
      <c r="N52" s="10">
        <f t="shared" si="14"/>
        <v>0</v>
      </c>
      <c r="O52" s="10">
        <f t="shared" si="15"/>
        <v>0</v>
      </c>
      <c r="P52" s="9" t="s">
        <v>61</v>
      </c>
      <c r="Q52" s="9"/>
    </row>
    <row r="53" spans="1:17" ht="18" customHeight="1" x14ac:dyDescent="0.25">
      <c r="A53" s="8" t="s">
        <v>121</v>
      </c>
      <c r="B53" s="8" t="s">
        <v>130</v>
      </c>
      <c r="C53" s="8" t="s">
        <v>131</v>
      </c>
      <c r="D53" s="9"/>
      <c r="E53" s="9"/>
      <c r="F53" s="9"/>
      <c r="G53" s="9" t="s">
        <v>60</v>
      </c>
      <c r="H53" s="10">
        <f>IFERROR(IF(G53="Hour",VLOOKUP(E53,'Role Rates'!$B$5:$G$48,6,FALSE()),VLOOKUP(E53,'Role Rates'!$B$5:$G$48,5,FALSE())),0)</f>
        <v>0</v>
      </c>
      <c r="I53" s="10">
        <f t="shared" si="12"/>
        <v>0</v>
      </c>
      <c r="J53" s="11">
        <v>0</v>
      </c>
      <c r="K53" s="12">
        <f>'Project Setup'!$B$13</f>
        <v>0</v>
      </c>
      <c r="L53" s="10">
        <f t="shared" si="13"/>
        <v>0</v>
      </c>
      <c r="M53" s="12">
        <f>'Project Setup'!$B$14</f>
        <v>0</v>
      </c>
      <c r="N53" s="10">
        <f t="shared" si="14"/>
        <v>0</v>
      </c>
      <c r="O53" s="10">
        <f t="shared" si="15"/>
        <v>0</v>
      </c>
      <c r="P53" s="9" t="s">
        <v>61</v>
      </c>
      <c r="Q53" s="9"/>
    </row>
    <row r="54" spans="1:17" ht="18" customHeight="1" x14ac:dyDescent="0.25">
      <c r="A54" s="8" t="s">
        <v>121</v>
      </c>
      <c r="B54" s="8" t="s">
        <v>132</v>
      </c>
      <c r="C54" s="8" t="s">
        <v>133</v>
      </c>
      <c r="D54" s="9"/>
      <c r="E54" s="9"/>
      <c r="F54" s="9"/>
      <c r="G54" s="9" t="s">
        <v>60</v>
      </c>
      <c r="H54" s="10">
        <f>IFERROR(IF(G54="Hour",VLOOKUP(E54,'Role Rates'!$B$5:$G$48,6,FALSE()),VLOOKUP(E54,'Role Rates'!$B$5:$G$48,5,FALSE())),0)</f>
        <v>0</v>
      </c>
      <c r="I54" s="10">
        <f t="shared" si="12"/>
        <v>0</v>
      </c>
      <c r="J54" s="11">
        <v>0</v>
      </c>
      <c r="K54" s="12">
        <f>'Project Setup'!$B$13</f>
        <v>0</v>
      </c>
      <c r="L54" s="10">
        <f t="shared" si="13"/>
        <v>0</v>
      </c>
      <c r="M54" s="12">
        <f>'Project Setup'!$B$14</f>
        <v>0</v>
      </c>
      <c r="N54" s="10">
        <f t="shared" si="14"/>
        <v>0</v>
      </c>
      <c r="O54" s="10">
        <f t="shared" si="15"/>
        <v>0</v>
      </c>
      <c r="P54" s="9" t="s">
        <v>61</v>
      </c>
      <c r="Q54" s="9"/>
    </row>
    <row r="55" spans="1:17" ht="18" customHeight="1" x14ac:dyDescent="0.25">
      <c r="A55" s="13" t="s">
        <v>70</v>
      </c>
      <c r="B55" s="13" t="s">
        <v>121</v>
      </c>
      <c r="C55" s="14"/>
      <c r="D55" s="14"/>
      <c r="E55" s="14"/>
      <c r="F55" s="14"/>
      <c r="G55" s="14"/>
      <c r="H55" s="15"/>
      <c r="I55" s="16">
        <f>SUM(I49:I54)</f>
        <v>0</v>
      </c>
      <c r="J55" s="16">
        <f>SUM(J49:J54)</f>
        <v>0</v>
      </c>
      <c r="K55" s="17"/>
      <c r="L55" s="16">
        <f>SUM(L49:L54)</f>
        <v>0</v>
      </c>
      <c r="M55" s="17"/>
      <c r="N55" s="16">
        <f>SUM(N49:N54)</f>
        <v>0</v>
      </c>
      <c r="O55" s="16">
        <f>SUM(O49:O54)</f>
        <v>0</v>
      </c>
      <c r="P55" s="14"/>
      <c r="Q55" s="14"/>
    </row>
    <row r="56" spans="1:17" ht="18" customHeight="1" x14ac:dyDescent="0.25">
      <c r="A56" s="44"/>
      <c r="B56" s="44"/>
      <c r="C56" s="44"/>
      <c r="D56" s="44"/>
      <c r="E56" s="44"/>
      <c r="F56" s="44"/>
      <c r="G56" s="44"/>
      <c r="H56" s="46"/>
      <c r="I56" s="46"/>
      <c r="J56" s="46"/>
      <c r="K56" s="47"/>
      <c r="L56" s="46"/>
      <c r="M56" s="47"/>
      <c r="N56" s="46"/>
      <c r="O56" s="46"/>
      <c r="P56" s="44"/>
      <c r="Q56" s="44"/>
    </row>
    <row r="57" spans="1:17" ht="21.75" customHeight="1" x14ac:dyDescent="0.25">
      <c r="A57" s="61" t="s">
        <v>134</v>
      </c>
      <c r="B57" s="61"/>
      <c r="C57" s="61"/>
      <c r="D57" s="61"/>
      <c r="E57" s="61"/>
      <c r="F57" s="61"/>
      <c r="G57" s="61"/>
      <c r="H57" s="61"/>
      <c r="I57" s="61"/>
      <c r="J57" s="61"/>
      <c r="K57" s="61"/>
      <c r="L57" s="61"/>
      <c r="M57" s="61"/>
      <c r="N57" s="61"/>
      <c r="O57" s="61"/>
      <c r="P57" s="61"/>
      <c r="Q57" s="7"/>
    </row>
    <row r="58" spans="1:17" ht="18" customHeight="1" x14ac:dyDescent="0.25">
      <c r="A58" s="8" t="s">
        <v>134</v>
      </c>
      <c r="B58" s="8" t="s">
        <v>135</v>
      </c>
      <c r="C58" s="8" t="s">
        <v>136</v>
      </c>
      <c r="D58" s="9"/>
      <c r="E58" s="9"/>
      <c r="F58" s="9"/>
      <c r="G58" s="9" t="s">
        <v>60</v>
      </c>
      <c r="H58" s="10">
        <f>IFERROR(IF(G58="Hour",VLOOKUP(E58,'Role Rates'!$B$5:$G$48,6,FALSE()),VLOOKUP(E58,'Role Rates'!$B$5:$G$48,5,FALSE())),0)</f>
        <v>0</v>
      </c>
      <c r="I58" s="10">
        <f t="shared" ref="I58:I64" si="16">IF(P58="No",0,N(F58)*N(H58))</f>
        <v>0</v>
      </c>
      <c r="J58" s="11">
        <v>0</v>
      </c>
      <c r="K58" s="12">
        <f>'Project Setup'!$B$13</f>
        <v>0</v>
      </c>
      <c r="L58" s="10">
        <f t="shared" ref="L58:L64" si="17">IF(P58="No",0,(N(I58)+N(J58))*N(K58))</f>
        <v>0</v>
      </c>
      <c r="M58" s="12">
        <f>'Project Setup'!$B$14</f>
        <v>0</v>
      </c>
      <c r="N58" s="10">
        <f t="shared" ref="N58:N64" si="18">IF(P58="No",0,(N(I58)+N(J58)+N(L58))*N(M58))</f>
        <v>0</v>
      </c>
      <c r="O58" s="10">
        <f t="shared" ref="O58:O64" si="19">IF(P58="No",0,N(I58)+N(J58)+N(L58)+N(N58))</f>
        <v>0</v>
      </c>
      <c r="P58" s="9" t="s">
        <v>61</v>
      </c>
      <c r="Q58" s="9"/>
    </row>
    <row r="59" spans="1:17" ht="18" customHeight="1" x14ac:dyDescent="0.25">
      <c r="A59" s="8" t="s">
        <v>134</v>
      </c>
      <c r="B59" s="8" t="s">
        <v>137</v>
      </c>
      <c r="C59" s="8" t="s">
        <v>138</v>
      </c>
      <c r="D59" s="9"/>
      <c r="E59" s="9"/>
      <c r="F59" s="9"/>
      <c r="G59" s="9" t="s">
        <v>60</v>
      </c>
      <c r="H59" s="10">
        <f>IFERROR(IF(G59="Hour",VLOOKUP(E59,'Role Rates'!$B$5:$G$48,6,FALSE()),VLOOKUP(E59,'Role Rates'!$B$5:$G$48,5,FALSE())),0)</f>
        <v>0</v>
      </c>
      <c r="I59" s="10">
        <f t="shared" si="16"/>
        <v>0</v>
      </c>
      <c r="J59" s="11">
        <v>0</v>
      </c>
      <c r="K59" s="12">
        <f>'Project Setup'!$B$13</f>
        <v>0</v>
      </c>
      <c r="L59" s="10">
        <f t="shared" si="17"/>
        <v>0</v>
      </c>
      <c r="M59" s="12">
        <f>'Project Setup'!$B$14</f>
        <v>0</v>
      </c>
      <c r="N59" s="10">
        <f t="shared" si="18"/>
        <v>0</v>
      </c>
      <c r="O59" s="10">
        <f t="shared" si="19"/>
        <v>0</v>
      </c>
      <c r="P59" s="9" t="s">
        <v>61</v>
      </c>
      <c r="Q59" s="9"/>
    </row>
    <row r="60" spans="1:17" ht="18" customHeight="1" x14ac:dyDescent="0.25">
      <c r="A60" s="8" t="s">
        <v>134</v>
      </c>
      <c r="B60" s="8" t="s">
        <v>139</v>
      </c>
      <c r="C60" s="8" t="s">
        <v>140</v>
      </c>
      <c r="D60" s="9"/>
      <c r="E60" s="9"/>
      <c r="F60" s="9"/>
      <c r="G60" s="9" t="s">
        <v>60</v>
      </c>
      <c r="H60" s="10">
        <f>IFERROR(IF(G60="Hour",VLOOKUP(E60,'Role Rates'!$B$5:$G$48,6,FALSE()),VLOOKUP(E60,'Role Rates'!$B$5:$G$48,5,FALSE())),0)</f>
        <v>0</v>
      </c>
      <c r="I60" s="10">
        <f t="shared" si="16"/>
        <v>0</v>
      </c>
      <c r="J60" s="11">
        <v>0</v>
      </c>
      <c r="K60" s="12">
        <f>'Project Setup'!$B$13</f>
        <v>0</v>
      </c>
      <c r="L60" s="10">
        <f t="shared" si="17"/>
        <v>0</v>
      </c>
      <c r="M60" s="12">
        <f>'Project Setup'!$B$14</f>
        <v>0</v>
      </c>
      <c r="N60" s="10">
        <f t="shared" si="18"/>
        <v>0</v>
      </c>
      <c r="O60" s="10">
        <f t="shared" si="19"/>
        <v>0</v>
      </c>
      <c r="P60" s="9" t="s">
        <v>61</v>
      </c>
      <c r="Q60" s="9"/>
    </row>
    <row r="61" spans="1:17" ht="18" customHeight="1" x14ac:dyDescent="0.25">
      <c r="A61" s="8" t="s">
        <v>134</v>
      </c>
      <c r="B61" s="8" t="s">
        <v>141</v>
      </c>
      <c r="C61" s="8" t="s">
        <v>142</v>
      </c>
      <c r="D61" s="9"/>
      <c r="E61" s="9"/>
      <c r="F61" s="9"/>
      <c r="G61" s="9" t="s">
        <v>60</v>
      </c>
      <c r="H61" s="10">
        <f>IFERROR(IF(G61="Hour",VLOOKUP(E61,'Role Rates'!$B$5:$G$48,6,FALSE()),VLOOKUP(E61,'Role Rates'!$B$5:$G$48,5,FALSE())),0)</f>
        <v>0</v>
      </c>
      <c r="I61" s="10">
        <f t="shared" si="16"/>
        <v>0</v>
      </c>
      <c r="J61" s="11">
        <v>0</v>
      </c>
      <c r="K61" s="12">
        <f>'Project Setup'!$B$13</f>
        <v>0</v>
      </c>
      <c r="L61" s="10">
        <f t="shared" si="17"/>
        <v>0</v>
      </c>
      <c r="M61" s="12">
        <f>'Project Setup'!$B$14</f>
        <v>0</v>
      </c>
      <c r="N61" s="10">
        <f t="shared" si="18"/>
        <v>0</v>
      </c>
      <c r="O61" s="10">
        <f t="shared" si="19"/>
        <v>0</v>
      </c>
      <c r="P61" s="9" t="s">
        <v>61</v>
      </c>
      <c r="Q61" s="9"/>
    </row>
    <row r="62" spans="1:17" ht="18" customHeight="1" x14ac:dyDescent="0.25">
      <c r="A62" s="8" t="s">
        <v>134</v>
      </c>
      <c r="B62" s="8" t="s">
        <v>143</v>
      </c>
      <c r="C62" s="8" t="s">
        <v>144</v>
      </c>
      <c r="D62" s="9"/>
      <c r="E62" s="9"/>
      <c r="F62" s="9"/>
      <c r="G62" s="9" t="s">
        <v>60</v>
      </c>
      <c r="H62" s="10">
        <f>IFERROR(IF(G62="Hour",VLOOKUP(E62,'Role Rates'!$B$5:$G$48,6,FALSE()),VLOOKUP(E62,'Role Rates'!$B$5:$G$48,5,FALSE())),0)</f>
        <v>0</v>
      </c>
      <c r="I62" s="10">
        <f t="shared" si="16"/>
        <v>0</v>
      </c>
      <c r="J62" s="11">
        <v>0</v>
      </c>
      <c r="K62" s="12">
        <f>'Project Setup'!$B$13</f>
        <v>0</v>
      </c>
      <c r="L62" s="10">
        <f t="shared" si="17"/>
        <v>0</v>
      </c>
      <c r="M62" s="12">
        <f>'Project Setup'!$B$14</f>
        <v>0</v>
      </c>
      <c r="N62" s="10">
        <f t="shared" si="18"/>
        <v>0</v>
      </c>
      <c r="O62" s="10">
        <f t="shared" si="19"/>
        <v>0</v>
      </c>
      <c r="P62" s="9" t="s">
        <v>61</v>
      </c>
      <c r="Q62" s="9"/>
    </row>
    <row r="63" spans="1:17" ht="18" customHeight="1" x14ac:dyDescent="0.25">
      <c r="A63" s="8" t="s">
        <v>134</v>
      </c>
      <c r="B63" s="8" t="s">
        <v>145</v>
      </c>
      <c r="C63" s="8" t="s">
        <v>146</v>
      </c>
      <c r="D63" s="9"/>
      <c r="E63" s="9"/>
      <c r="F63" s="9"/>
      <c r="G63" s="9" t="s">
        <v>60</v>
      </c>
      <c r="H63" s="10">
        <f>IFERROR(IF(G63="Hour",VLOOKUP(E63,'Role Rates'!$B$5:$G$48,6,FALSE()),VLOOKUP(E63,'Role Rates'!$B$5:$G$48,5,FALSE())),0)</f>
        <v>0</v>
      </c>
      <c r="I63" s="10">
        <f t="shared" si="16"/>
        <v>0</v>
      </c>
      <c r="J63" s="11">
        <v>0</v>
      </c>
      <c r="K63" s="12">
        <f>'Project Setup'!$B$13</f>
        <v>0</v>
      </c>
      <c r="L63" s="10">
        <f t="shared" si="17"/>
        <v>0</v>
      </c>
      <c r="M63" s="12">
        <f>'Project Setup'!$B$14</f>
        <v>0</v>
      </c>
      <c r="N63" s="10">
        <f t="shared" si="18"/>
        <v>0</v>
      </c>
      <c r="O63" s="10">
        <f t="shared" si="19"/>
        <v>0</v>
      </c>
      <c r="P63" s="9" t="s">
        <v>61</v>
      </c>
      <c r="Q63" s="9"/>
    </row>
    <row r="64" spans="1:17" ht="18" customHeight="1" x14ac:dyDescent="0.25">
      <c r="A64" s="8" t="s">
        <v>134</v>
      </c>
      <c r="B64" s="8" t="s">
        <v>147</v>
      </c>
      <c r="C64" s="8" t="s">
        <v>148</v>
      </c>
      <c r="D64" s="9"/>
      <c r="E64" s="9"/>
      <c r="F64" s="9"/>
      <c r="G64" s="9" t="s">
        <v>60</v>
      </c>
      <c r="H64" s="10">
        <f>IFERROR(IF(G64="Hour",VLOOKUP(E64,'Role Rates'!$B$5:$G$48,6,FALSE()),VLOOKUP(E64,'Role Rates'!$B$5:$G$48,5,FALSE())),0)</f>
        <v>0</v>
      </c>
      <c r="I64" s="10">
        <f t="shared" si="16"/>
        <v>0</v>
      </c>
      <c r="J64" s="11">
        <v>0</v>
      </c>
      <c r="K64" s="12">
        <f>'Project Setup'!$B$13</f>
        <v>0</v>
      </c>
      <c r="L64" s="10">
        <f t="shared" si="17"/>
        <v>0</v>
      </c>
      <c r="M64" s="12">
        <f>'Project Setup'!$B$14</f>
        <v>0</v>
      </c>
      <c r="N64" s="10">
        <f t="shared" si="18"/>
        <v>0</v>
      </c>
      <c r="O64" s="10">
        <f t="shared" si="19"/>
        <v>0</v>
      </c>
      <c r="P64" s="9" t="s">
        <v>61</v>
      </c>
      <c r="Q64" s="9"/>
    </row>
    <row r="65" spans="1:17" ht="18" customHeight="1" x14ac:dyDescent="0.25">
      <c r="A65" s="13" t="s">
        <v>70</v>
      </c>
      <c r="B65" s="13" t="s">
        <v>134</v>
      </c>
      <c r="C65" s="14"/>
      <c r="D65" s="14"/>
      <c r="E65" s="14"/>
      <c r="F65" s="14"/>
      <c r="G65" s="14"/>
      <c r="H65" s="15"/>
      <c r="I65" s="16">
        <f>SUM(I58:I64)</f>
        <v>0</v>
      </c>
      <c r="J65" s="16">
        <f>SUM(J58:J64)</f>
        <v>0</v>
      </c>
      <c r="K65" s="17"/>
      <c r="L65" s="16">
        <f>SUM(L58:L64)</f>
        <v>0</v>
      </c>
      <c r="M65" s="17"/>
      <c r="N65" s="16">
        <f>SUM(N58:N64)</f>
        <v>0</v>
      </c>
      <c r="O65" s="16">
        <f>SUM(O58:O64)</f>
        <v>0</v>
      </c>
      <c r="P65" s="14"/>
      <c r="Q65" s="14"/>
    </row>
    <row r="66" spans="1:17" ht="18" customHeight="1" x14ac:dyDescent="0.25">
      <c r="A66" s="44"/>
      <c r="B66" s="44"/>
      <c r="C66" s="44"/>
      <c r="D66" s="44"/>
      <c r="E66" s="44"/>
      <c r="F66" s="44"/>
      <c r="G66" s="44"/>
      <c r="H66" s="46"/>
      <c r="I66" s="46"/>
      <c r="J66" s="46"/>
      <c r="K66" s="47"/>
      <c r="L66" s="46"/>
      <c r="M66" s="47"/>
      <c r="N66" s="46"/>
      <c r="O66" s="46"/>
      <c r="P66" s="44"/>
      <c r="Q66" s="44"/>
    </row>
    <row r="67" spans="1:17" ht="21.75" customHeight="1" x14ac:dyDescent="0.25">
      <c r="A67" s="61" t="s">
        <v>149</v>
      </c>
      <c r="B67" s="61"/>
      <c r="C67" s="61"/>
      <c r="D67" s="61"/>
      <c r="E67" s="61"/>
      <c r="F67" s="61"/>
      <c r="G67" s="61"/>
      <c r="H67" s="61"/>
      <c r="I67" s="61"/>
      <c r="J67" s="61"/>
      <c r="K67" s="61"/>
      <c r="L67" s="61"/>
      <c r="M67" s="61"/>
      <c r="N67" s="61"/>
      <c r="O67" s="61"/>
      <c r="P67" s="61"/>
      <c r="Q67" s="7"/>
    </row>
    <row r="68" spans="1:17" ht="18" customHeight="1" x14ac:dyDescent="0.25">
      <c r="A68" s="8" t="s">
        <v>149</v>
      </c>
      <c r="B68" s="8" t="s">
        <v>150</v>
      </c>
      <c r="C68" s="8" t="s">
        <v>151</v>
      </c>
      <c r="D68" s="9"/>
      <c r="E68" s="9"/>
      <c r="F68" s="9"/>
      <c r="G68" s="9" t="s">
        <v>60</v>
      </c>
      <c r="H68" s="10">
        <f>IFERROR(IF(G68="Hour",VLOOKUP(E68,'Role Rates'!$B$5:$G$48,6,FALSE()),VLOOKUP(E68,'Role Rates'!$B$5:$G$48,5,FALSE())),0)</f>
        <v>0</v>
      </c>
      <c r="I68" s="10">
        <f>IF(P68="No",0,N(F68)*N(H68))</f>
        <v>0</v>
      </c>
      <c r="J68" s="11">
        <v>0</v>
      </c>
      <c r="K68" s="12">
        <f>'Project Setup'!$B$13</f>
        <v>0</v>
      </c>
      <c r="L68" s="10">
        <f>IF(P68="No",0,(N(I68)+N(J68))*N(K68))</f>
        <v>0</v>
      </c>
      <c r="M68" s="12">
        <f>'Project Setup'!$B$14</f>
        <v>0</v>
      </c>
      <c r="N68" s="10">
        <f>IF(P68="No",0,(N(I68)+N(J68)+N(L68))*N(M68))</f>
        <v>0</v>
      </c>
      <c r="O68" s="10">
        <f>IF(P68="No",0,N(I68)+N(J68)+N(L68)+N(N68))</f>
        <v>0</v>
      </c>
      <c r="P68" s="9" t="s">
        <v>61</v>
      </c>
      <c r="Q68" s="9"/>
    </row>
    <row r="69" spans="1:17" ht="18" customHeight="1" x14ac:dyDescent="0.25">
      <c r="A69" s="8" t="s">
        <v>149</v>
      </c>
      <c r="B69" s="8" t="s">
        <v>152</v>
      </c>
      <c r="C69" s="8" t="s">
        <v>153</v>
      </c>
      <c r="D69" s="9"/>
      <c r="E69" s="9"/>
      <c r="F69" s="9"/>
      <c r="G69" s="9" t="s">
        <v>60</v>
      </c>
      <c r="H69" s="10">
        <f>IFERROR(IF(G69="Hour",VLOOKUP(E69,'Role Rates'!$B$5:$G$48,6,FALSE()),VLOOKUP(E69,'Role Rates'!$B$5:$G$48,5,FALSE())),0)</f>
        <v>0</v>
      </c>
      <c r="I69" s="10">
        <f>IF(P69="No",0,N(F69)*N(H69))</f>
        <v>0</v>
      </c>
      <c r="J69" s="11">
        <v>0</v>
      </c>
      <c r="K69" s="12">
        <f>'Project Setup'!$B$13</f>
        <v>0</v>
      </c>
      <c r="L69" s="10">
        <f>IF(P69="No",0,(N(I69)+N(J69))*N(K69))</f>
        <v>0</v>
      </c>
      <c r="M69" s="12">
        <f>'Project Setup'!$B$14</f>
        <v>0</v>
      </c>
      <c r="N69" s="10">
        <f>IF(P69="No",0,(N(I69)+N(J69)+N(L69))*N(M69))</f>
        <v>0</v>
      </c>
      <c r="O69" s="10">
        <f>IF(P69="No",0,N(I69)+N(J69)+N(L69)+N(N69))</f>
        <v>0</v>
      </c>
      <c r="P69" s="9" t="s">
        <v>61</v>
      </c>
      <c r="Q69" s="9"/>
    </row>
    <row r="70" spans="1:17" ht="18" customHeight="1" x14ac:dyDescent="0.25">
      <c r="A70" s="8" t="s">
        <v>149</v>
      </c>
      <c r="B70" s="8" t="s">
        <v>154</v>
      </c>
      <c r="C70" s="8" t="s">
        <v>155</v>
      </c>
      <c r="D70" s="9"/>
      <c r="E70" s="9"/>
      <c r="F70" s="9"/>
      <c r="G70" s="9" t="s">
        <v>60</v>
      </c>
      <c r="H70" s="10">
        <f>IFERROR(IF(G70="Hour",VLOOKUP(E70,'Role Rates'!$B$5:$G$48,6,FALSE()),VLOOKUP(E70,'Role Rates'!$B$5:$G$48,5,FALSE())),0)</f>
        <v>0</v>
      </c>
      <c r="I70" s="10">
        <f>IF(P70="No",0,N(F70)*N(H70))</f>
        <v>0</v>
      </c>
      <c r="J70" s="11">
        <v>0</v>
      </c>
      <c r="K70" s="12">
        <f>'Project Setup'!$B$13</f>
        <v>0</v>
      </c>
      <c r="L70" s="10">
        <f>IF(P70="No",0,(N(I70)+N(J70))*N(K70))</f>
        <v>0</v>
      </c>
      <c r="M70" s="12">
        <f>'Project Setup'!$B$14</f>
        <v>0</v>
      </c>
      <c r="N70" s="10">
        <f>IF(P70="No",0,(N(I70)+N(J70)+N(L70))*N(M70))</f>
        <v>0</v>
      </c>
      <c r="O70" s="10">
        <f>IF(P70="No",0,N(I70)+N(J70)+N(L70)+N(N70))</f>
        <v>0</v>
      </c>
      <c r="P70" s="9" t="s">
        <v>61</v>
      </c>
      <c r="Q70" s="9"/>
    </row>
    <row r="71" spans="1:17" ht="18" customHeight="1" x14ac:dyDescent="0.25">
      <c r="A71" s="8" t="s">
        <v>149</v>
      </c>
      <c r="B71" s="8" t="s">
        <v>156</v>
      </c>
      <c r="C71" s="8" t="s">
        <v>157</v>
      </c>
      <c r="D71" s="9"/>
      <c r="E71" s="9"/>
      <c r="F71" s="9"/>
      <c r="G71" s="9" t="s">
        <v>60</v>
      </c>
      <c r="H71" s="10">
        <f>IFERROR(IF(G71="Hour",VLOOKUP(E71,'Role Rates'!$B$5:$G$48,6,FALSE()),VLOOKUP(E71,'Role Rates'!$B$5:$G$48,5,FALSE())),0)</f>
        <v>0</v>
      </c>
      <c r="I71" s="10">
        <f>IF(P71="No",0,N(F71)*N(H71))</f>
        <v>0</v>
      </c>
      <c r="J71" s="11">
        <v>0</v>
      </c>
      <c r="K71" s="12">
        <f>'Project Setup'!$B$13</f>
        <v>0</v>
      </c>
      <c r="L71" s="10">
        <f>IF(P71="No",0,(N(I71)+N(J71))*N(K71))</f>
        <v>0</v>
      </c>
      <c r="M71" s="12">
        <f>'Project Setup'!$B$14</f>
        <v>0</v>
      </c>
      <c r="N71" s="10">
        <f>IF(P71="No",0,(N(I71)+N(J71)+N(L71))*N(M71))</f>
        <v>0</v>
      </c>
      <c r="O71" s="10">
        <f>IF(P71="No",0,N(I71)+N(J71)+N(L71)+N(N71))</f>
        <v>0</v>
      </c>
      <c r="P71" s="9" t="s">
        <v>61</v>
      </c>
      <c r="Q71" s="9"/>
    </row>
    <row r="72" spans="1:17" ht="18" customHeight="1" x14ac:dyDescent="0.25">
      <c r="A72" s="8" t="s">
        <v>149</v>
      </c>
      <c r="B72" s="8" t="s">
        <v>158</v>
      </c>
      <c r="C72" s="8" t="s">
        <v>159</v>
      </c>
      <c r="D72" s="9"/>
      <c r="E72" s="9"/>
      <c r="F72" s="9"/>
      <c r="G72" s="9" t="s">
        <v>60</v>
      </c>
      <c r="H72" s="10">
        <f>IFERROR(IF(G72="Hour",VLOOKUP(E72,'Role Rates'!$B$5:$G$48,6,FALSE()),VLOOKUP(E72,'Role Rates'!$B$5:$G$48,5,FALSE())),0)</f>
        <v>0</v>
      </c>
      <c r="I72" s="10">
        <f>IF(P72="No",0,N(F72)*N(H72))</f>
        <v>0</v>
      </c>
      <c r="J72" s="11">
        <v>0</v>
      </c>
      <c r="K72" s="12">
        <f>'Project Setup'!$B$13</f>
        <v>0</v>
      </c>
      <c r="L72" s="10">
        <f>IF(P72="No",0,(N(I72)+N(J72))*N(K72))</f>
        <v>0</v>
      </c>
      <c r="M72" s="12">
        <f>'Project Setup'!$B$14</f>
        <v>0</v>
      </c>
      <c r="N72" s="10">
        <f>IF(P72="No",0,(N(I72)+N(J72)+N(L72))*N(M72))</f>
        <v>0</v>
      </c>
      <c r="O72" s="10">
        <f>IF(P72="No",0,N(I72)+N(J72)+N(L72)+N(N72))</f>
        <v>0</v>
      </c>
      <c r="P72" s="9" t="s">
        <v>61</v>
      </c>
      <c r="Q72" s="9"/>
    </row>
    <row r="73" spans="1:17" ht="18" customHeight="1" x14ac:dyDescent="0.25">
      <c r="A73" s="13" t="s">
        <v>70</v>
      </c>
      <c r="B73" s="13" t="s">
        <v>149</v>
      </c>
      <c r="C73" s="14"/>
      <c r="D73" s="14"/>
      <c r="E73" s="14"/>
      <c r="F73" s="14"/>
      <c r="G73" s="14"/>
      <c r="H73" s="15"/>
      <c r="I73" s="16">
        <f>SUM(I68:I72)</f>
        <v>0</v>
      </c>
      <c r="J73" s="16">
        <f>SUM(J68:J72)</f>
        <v>0</v>
      </c>
      <c r="K73" s="17"/>
      <c r="L73" s="16">
        <f>SUM(L68:L72)</f>
        <v>0</v>
      </c>
      <c r="M73" s="17"/>
      <c r="N73" s="16">
        <f>SUM(N68:N72)</f>
        <v>0</v>
      </c>
      <c r="O73" s="16">
        <f>SUM(O68:O72)</f>
        <v>0</v>
      </c>
      <c r="P73" s="14"/>
      <c r="Q73" s="14"/>
    </row>
    <row r="74" spans="1:17" ht="18" customHeight="1" x14ac:dyDescent="0.25">
      <c r="A74" s="44"/>
      <c r="B74" s="44"/>
      <c r="C74" s="44"/>
      <c r="D74" s="44"/>
      <c r="E74" s="44"/>
      <c r="F74" s="44"/>
      <c r="G74" s="44"/>
      <c r="H74" s="46"/>
      <c r="I74" s="46"/>
      <c r="J74" s="46"/>
      <c r="K74" s="47"/>
      <c r="L74" s="46"/>
      <c r="M74" s="47"/>
      <c r="N74" s="46"/>
      <c r="O74" s="46"/>
      <c r="P74" s="44"/>
      <c r="Q74" s="44"/>
    </row>
    <row r="75" spans="1:17" ht="21.75" customHeight="1" x14ac:dyDescent="0.25">
      <c r="A75" s="61" t="s">
        <v>160</v>
      </c>
      <c r="B75" s="61"/>
      <c r="C75" s="61"/>
      <c r="D75" s="61"/>
      <c r="E75" s="61"/>
      <c r="F75" s="61"/>
      <c r="G75" s="61"/>
      <c r="H75" s="61"/>
      <c r="I75" s="61"/>
      <c r="J75" s="61"/>
      <c r="K75" s="61"/>
      <c r="L75" s="61"/>
      <c r="M75" s="61"/>
      <c r="N75" s="61"/>
      <c r="O75" s="61"/>
      <c r="P75" s="61"/>
      <c r="Q75" s="7"/>
    </row>
    <row r="76" spans="1:17" ht="18" customHeight="1" x14ac:dyDescent="0.25">
      <c r="A76" s="8" t="s">
        <v>160</v>
      </c>
      <c r="B76" s="8" t="s">
        <v>161</v>
      </c>
      <c r="C76" s="8" t="s">
        <v>162</v>
      </c>
      <c r="D76" s="9"/>
      <c r="E76" s="9"/>
      <c r="F76" s="9"/>
      <c r="G76" s="9" t="s">
        <v>60</v>
      </c>
      <c r="H76" s="10">
        <f>IFERROR(IF(G76="Hour",VLOOKUP(E76,'Role Rates'!$B$5:$G$48,6,FALSE()),VLOOKUP(E76,'Role Rates'!$B$5:$G$48,5,FALSE())),0)</f>
        <v>0</v>
      </c>
      <c r="I76" s="10">
        <f t="shared" ref="I76:I81" si="20">IF(P76="No",0,N(F76)*N(H76))</f>
        <v>0</v>
      </c>
      <c r="J76" s="11">
        <v>0</v>
      </c>
      <c r="K76" s="12">
        <f>'Project Setup'!$B$13</f>
        <v>0</v>
      </c>
      <c r="L76" s="10">
        <f t="shared" ref="L76:L81" si="21">IF(P76="No",0,(N(I76)+N(J76))*N(K76))</f>
        <v>0</v>
      </c>
      <c r="M76" s="12">
        <f>'Project Setup'!$B$14</f>
        <v>0</v>
      </c>
      <c r="N76" s="10">
        <f t="shared" ref="N76:N81" si="22">IF(P76="No",0,(N(I76)+N(J76)+N(L76))*N(M76))</f>
        <v>0</v>
      </c>
      <c r="O76" s="10">
        <f t="shared" ref="O76:O81" si="23">IF(P76="No",0,N(I76)+N(J76)+N(L76)+N(N76))</f>
        <v>0</v>
      </c>
      <c r="P76" s="9" t="s">
        <v>61</v>
      </c>
      <c r="Q76" s="9"/>
    </row>
    <row r="77" spans="1:17" ht="18" customHeight="1" x14ac:dyDescent="0.25">
      <c r="A77" s="8" t="s">
        <v>160</v>
      </c>
      <c r="B77" s="8" t="s">
        <v>163</v>
      </c>
      <c r="C77" s="8" t="s">
        <v>164</v>
      </c>
      <c r="D77" s="9"/>
      <c r="E77" s="9"/>
      <c r="F77" s="9"/>
      <c r="G77" s="9" t="s">
        <v>60</v>
      </c>
      <c r="H77" s="10">
        <f>IFERROR(IF(G77="Hour",VLOOKUP(E77,'Role Rates'!$B$5:$G$48,6,FALSE()),VLOOKUP(E77,'Role Rates'!$B$5:$G$48,5,FALSE())),0)</f>
        <v>0</v>
      </c>
      <c r="I77" s="10">
        <f t="shared" si="20"/>
        <v>0</v>
      </c>
      <c r="J77" s="11">
        <v>0</v>
      </c>
      <c r="K77" s="12">
        <f>'Project Setup'!$B$13</f>
        <v>0</v>
      </c>
      <c r="L77" s="10">
        <f t="shared" si="21"/>
        <v>0</v>
      </c>
      <c r="M77" s="12">
        <f>'Project Setup'!$B$14</f>
        <v>0</v>
      </c>
      <c r="N77" s="10">
        <f t="shared" si="22"/>
        <v>0</v>
      </c>
      <c r="O77" s="10">
        <f t="shared" si="23"/>
        <v>0</v>
      </c>
      <c r="P77" s="9" t="s">
        <v>61</v>
      </c>
      <c r="Q77" s="9"/>
    </row>
    <row r="78" spans="1:17" ht="18" customHeight="1" x14ac:dyDescent="0.25">
      <c r="A78" s="8" t="s">
        <v>160</v>
      </c>
      <c r="B78" s="8" t="s">
        <v>165</v>
      </c>
      <c r="C78" s="8" t="s">
        <v>166</v>
      </c>
      <c r="D78" s="9"/>
      <c r="E78" s="9"/>
      <c r="F78" s="9"/>
      <c r="G78" s="9" t="s">
        <v>60</v>
      </c>
      <c r="H78" s="10">
        <f>IFERROR(IF(G78="Hour",VLOOKUP(E78,'Role Rates'!$B$5:$G$48,6,FALSE()),VLOOKUP(E78,'Role Rates'!$B$5:$G$48,5,FALSE())),0)</f>
        <v>0</v>
      </c>
      <c r="I78" s="10">
        <f t="shared" si="20"/>
        <v>0</v>
      </c>
      <c r="J78" s="11">
        <v>0</v>
      </c>
      <c r="K78" s="12">
        <f>'Project Setup'!$B$13</f>
        <v>0</v>
      </c>
      <c r="L78" s="10">
        <f t="shared" si="21"/>
        <v>0</v>
      </c>
      <c r="M78" s="12">
        <f>'Project Setup'!$B$14</f>
        <v>0</v>
      </c>
      <c r="N78" s="10">
        <f t="shared" si="22"/>
        <v>0</v>
      </c>
      <c r="O78" s="10">
        <f t="shared" si="23"/>
        <v>0</v>
      </c>
      <c r="P78" s="9" t="s">
        <v>61</v>
      </c>
      <c r="Q78" s="9"/>
    </row>
    <row r="79" spans="1:17" ht="18" customHeight="1" x14ac:dyDescent="0.25">
      <c r="A79" s="8" t="s">
        <v>160</v>
      </c>
      <c r="B79" s="8" t="s">
        <v>167</v>
      </c>
      <c r="C79" s="8" t="s">
        <v>168</v>
      </c>
      <c r="D79" s="9"/>
      <c r="E79" s="9"/>
      <c r="F79" s="9"/>
      <c r="G79" s="9" t="s">
        <v>60</v>
      </c>
      <c r="H79" s="10">
        <f>IFERROR(IF(G79="Hour",VLOOKUP(E79,'Role Rates'!$B$5:$G$48,6,FALSE()),VLOOKUP(E79,'Role Rates'!$B$5:$G$48,5,FALSE())),0)</f>
        <v>0</v>
      </c>
      <c r="I79" s="10">
        <f t="shared" si="20"/>
        <v>0</v>
      </c>
      <c r="J79" s="11">
        <v>0</v>
      </c>
      <c r="K79" s="12">
        <f>'Project Setup'!$B$13</f>
        <v>0</v>
      </c>
      <c r="L79" s="10">
        <f t="shared" si="21"/>
        <v>0</v>
      </c>
      <c r="M79" s="12">
        <f>'Project Setup'!$B$14</f>
        <v>0</v>
      </c>
      <c r="N79" s="10">
        <f t="shared" si="22"/>
        <v>0</v>
      </c>
      <c r="O79" s="10">
        <f t="shared" si="23"/>
        <v>0</v>
      </c>
      <c r="P79" s="9" t="s">
        <v>61</v>
      </c>
      <c r="Q79" s="9"/>
    </row>
    <row r="80" spans="1:17" ht="18" customHeight="1" x14ac:dyDescent="0.25">
      <c r="A80" s="8" t="s">
        <v>160</v>
      </c>
      <c r="B80" s="8" t="s">
        <v>169</v>
      </c>
      <c r="C80" s="8" t="s">
        <v>170</v>
      </c>
      <c r="D80" s="9"/>
      <c r="E80" s="9"/>
      <c r="F80" s="9"/>
      <c r="G80" s="9" t="s">
        <v>60</v>
      </c>
      <c r="H80" s="10">
        <f>IFERROR(IF(G80="Hour",VLOOKUP(E80,'Role Rates'!$B$5:$G$48,6,FALSE()),VLOOKUP(E80,'Role Rates'!$B$5:$G$48,5,FALSE())),0)</f>
        <v>0</v>
      </c>
      <c r="I80" s="10">
        <f t="shared" si="20"/>
        <v>0</v>
      </c>
      <c r="J80" s="11">
        <v>0</v>
      </c>
      <c r="K80" s="12">
        <f>'Project Setup'!$B$13</f>
        <v>0</v>
      </c>
      <c r="L80" s="10">
        <f t="shared" si="21"/>
        <v>0</v>
      </c>
      <c r="M80" s="12">
        <f>'Project Setup'!$B$14</f>
        <v>0</v>
      </c>
      <c r="N80" s="10">
        <f t="shared" si="22"/>
        <v>0</v>
      </c>
      <c r="O80" s="10">
        <f t="shared" si="23"/>
        <v>0</v>
      </c>
      <c r="P80" s="9" t="s">
        <v>61</v>
      </c>
      <c r="Q80" s="9"/>
    </row>
    <row r="81" spans="1:17" ht="18" customHeight="1" x14ac:dyDescent="0.25">
      <c r="A81" s="8" t="s">
        <v>160</v>
      </c>
      <c r="B81" s="8" t="s">
        <v>171</v>
      </c>
      <c r="C81" s="8" t="s">
        <v>172</v>
      </c>
      <c r="D81" s="9"/>
      <c r="E81" s="9"/>
      <c r="F81" s="9"/>
      <c r="G81" s="9" t="s">
        <v>60</v>
      </c>
      <c r="H81" s="10">
        <f>IFERROR(IF(G81="Hour",VLOOKUP(E81,'Role Rates'!$B$5:$G$48,6,FALSE()),VLOOKUP(E81,'Role Rates'!$B$5:$G$48,5,FALSE())),0)</f>
        <v>0</v>
      </c>
      <c r="I81" s="10">
        <f t="shared" si="20"/>
        <v>0</v>
      </c>
      <c r="J81" s="11">
        <v>0</v>
      </c>
      <c r="K81" s="12">
        <f>'Project Setup'!$B$13</f>
        <v>0</v>
      </c>
      <c r="L81" s="10">
        <f t="shared" si="21"/>
        <v>0</v>
      </c>
      <c r="M81" s="12">
        <f>'Project Setup'!$B$14</f>
        <v>0</v>
      </c>
      <c r="N81" s="10">
        <f t="shared" si="22"/>
        <v>0</v>
      </c>
      <c r="O81" s="10">
        <f t="shared" si="23"/>
        <v>0</v>
      </c>
      <c r="P81" s="9" t="s">
        <v>61</v>
      </c>
      <c r="Q81" s="9"/>
    </row>
    <row r="82" spans="1:17" ht="18" customHeight="1" x14ac:dyDescent="0.25">
      <c r="A82" s="13" t="s">
        <v>70</v>
      </c>
      <c r="B82" s="13" t="s">
        <v>160</v>
      </c>
      <c r="C82" s="14"/>
      <c r="D82" s="14"/>
      <c r="E82" s="14"/>
      <c r="F82" s="14"/>
      <c r="G82" s="14"/>
      <c r="H82" s="15"/>
      <c r="I82" s="16">
        <f>SUM(I76:I81)</f>
        <v>0</v>
      </c>
      <c r="J82" s="16">
        <f>SUM(J76:J81)</f>
        <v>0</v>
      </c>
      <c r="K82" s="17"/>
      <c r="L82" s="16">
        <f>SUM(L76:L81)</f>
        <v>0</v>
      </c>
      <c r="M82" s="17"/>
      <c r="N82" s="16">
        <f>SUM(N76:N81)</f>
        <v>0</v>
      </c>
      <c r="O82" s="16">
        <f>SUM(O76:O81)</f>
        <v>0</v>
      </c>
      <c r="P82" s="14"/>
      <c r="Q82" s="14"/>
    </row>
    <row r="83" spans="1:17" ht="18" customHeight="1" x14ac:dyDescent="0.25">
      <c r="A83" s="44"/>
      <c r="B83" s="44"/>
      <c r="C83" s="44"/>
      <c r="D83" s="44"/>
      <c r="E83" s="44"/>
      <c r="F83" s="44"/>
      <c r="G83" s="44"/>
      <c r="H83" s="46"/>
      <c r="I83" s="46"/>
      <c r="J83" s="46"/>
      <c r="K83" s="47"/>
      <c r="L83" s="46"/>
      <c r="M83" s="47"/>
      <c r="N83" s="46"/>
      <c r="O83" s="46"/>
      <c r="P83" s="44"/>
      <c r="Q83" s="44"/>
    </row>
    <row r="84" spans="1:17" ht="21.75" customHeight="1" x14ac:dyDescent="0.25">
      <c r="A84" s="61" t="s">
        <v>173</v>
      </c>
      <c r="B84" s="61"/>
      <c r="C84" s="61"/>
      <c r="D84" s="61"/>
      <c r="E84" s="61"/>
      <c r="F84" s="61"/>
      <c r="G84" s="61"/>
      <c r="H84" s="61"/>
      <c r="I84" s="61"/>
      <c r="J84" s="61"/>
      <c r="K84" s="61"/>
      <c r="L84" s="61"/>
      <c r="M84" s="61"/>
      <c r="N84" s="61"/>
      <c r="O84" s="61"/>
      <c r="P84" s="61"/>
      <c r="Q84" s="7"/>
    </row>
    <row r="85" spans="1:17" ht="18" customHeight="1" x14ac:dyDescent="0.25">
      <c r="A85" s="8" t="s">
        <v>173</v>
      </c>
      <c r="B85" s="8" t="s">
        <v>174</v>
      </c>
      <c r="C85" s="8" t="s">
        <v>175</v>
      </c>
      <c r="D85" s="9"/>
      <c r="E85" s="9"/>
      <c r="F85" s="9"/>
      <c r="G85" s="9" t="s">
        <v>60</v>
      </c>
      <c r="H85" s="10">
        <f>IFERROR(IF(G85="Hour",VLOOKUP(E85,'Role Rates'!$B$5:$G$48,6,FALSE()),VLOOKUP(E85,'Role Rates'!$B$5:$G$48,5,FALSE())),0)</f>
        <v>0</v>
      </c>
      <c r="I85" s="10">
        <f t="shared" ref="I85:I90" si="24">IF(P85="No",0,N(F85)*N(H85))</f>
        <v>0</v>
      </c>
      <c r="J85" s="11">
        <v>0</v>
      </c>
      <c r="K85" s="12">
        <f>'Project Setup'!$B$13</f>
        <v>0</v>
      </c>
      <c r="L85" s="10">
        <f t="shared" ref="L85:L90" si="25">IF(P85="No",0,(N(I85)+N(J85))*N(K85))</f>
        <v>0</v>
      </c>
      <c r="M85" s="12">
        <f>'Project Setup'!$B$14</f>
        <v>0</v>
      </c>
      <c r="N85" s="10">
        <f t="shared" ref="N85:N90" si="26">IF(P85="No",0,(N(I85)+N(J85)+N(L85))*N(M85))</f>
        <v>0</v>
      </c>
      <c r="O85" s="10">
        <f t="shared" ref="O85:O90" si="27">IF(P85="No",0,N(I85)+N(J85)+N(L85)+N(N85))</f>
        <v>0</v>
      </c>
      <c r="P85" s="9" t="s">
        <v>61</v>
      </c>
      <c r="Q85" s="9"/>
    </row>
    <row r="86" spans="1:17" ht="18" customHeight="1" x14ac:dyDescent="0.25">
      <c r="A86" s="8" t="s">
        <v>173</v>
      </c>
      <c r="B86" s="8" t="s">
        <v>176</v>
      </c>
      <c r="C86" s="8" t="s">
        <v>177</v>
      </c>
      <c r="D86" s="9"/>
      <c r="E86" s="9"/>
      <c r="F86" s="9"/>
      <c r="G86" s="9" t="s">
        <v>60</v>
      </c>
      <c r="H86" s="10">
        <f>IFERROR(IF(G86="Hour",VLOOKUP(E86,'Role Rates'!$B$5:$G$48,6,FALSE()),VLOOKUP(E86,'Role Rates'!$B$5:$G$48,5,FALSE())),0)</f>
        <v>0</v>
      </c>
      <c r="I86" s="10">
        <f t="shared" si="24"/>
        <v>0</v>
      </c>
      <c r="J86" s="11">
        <v>0</v>
      </c>
      <c r="K86" s="12">
        <f>'Project Setup'!$B$13</f>
        <v>0</v>
      </c>
      <c r="L86" s="10">
        <f t="shared" si="25"/>
        <v>0</v>
      </c>
      <c r="M86" s="12">
        <f>'Project Setup'!$B$14</f>
        <v>0</v>
      </c>
      <c r="N86" s="10">
        <f t="shared" si="26"/>
        <v>0</v>
      </c>
      <c r="O86" s="10">
        <f t="shared" si="27"/>
        <v>0</v>
      </c>
      <c r="P86" s="9" t="s">
        <v>61</v>
      </c>
      <c r="Q86" s="9"/>
    </row>
    <row r="87" spans="1:17" ht="18" customHeight="1" x14ac:dyDescent="0.25">
      <c r="A87" s="8" t="s">
        <v>173</v>
      </c>
      <c r="B87" s="8" t="s">
        <v>178</v>
      </c>
      <c r="C87" s="8" t="s">
        <v>179</v>
      </c>
      <c r="D87" s="9"/>
      <c r="E87" s="9"/>
      <c r="F87" s="9"/>
      <c r="G87" s="9" t="s">
        <v>60</v>
      </c>
      <c r="H87" s="10">
        <f>IFERROR(IF(G87="Hour",VLOOKUP(E87,'Role Rates'!$B$5:$G$48,6,FALSE()),VLOOKUP(E87,'Role Rates'!$B$5:$G$48,5,FALSE())),0)</f>
        <v>0</v>
      </c>
      <c r="I87" s="10">
        <f t="shared" si="24"/>
        <v>0</v>
      </c>
      <c r="J87" s="11">
        <v>0</v>
      </c>
      <c r="K87" s="12">
        <f>'Project Setup'!$B$13</f>
        <v>0</v>
      </c>
      <c r="L87" s="10">
        <f t="shared" si="25"/>
        <v>0</v>
      </c>
      <c r="M87" s="12">
        <f>'Project Setup'!$B$14</f>
        <v>0</v>
      </c>
      <c r="N87" s="10">
        <f t="shared" si="26"/>
        <v>0</v>
      </c>
      <c r="O87" s="10">
        <f t="shared" si="27"/>
        <v>0</v>
      </c>
      <c r="P87" s="9" t="s">
        <v>61</v>
      </c>
      <c r="Q87" s="9"/>
    </row>
    <row r="88" spans="1:17" ht="18" customHeight="1" x14ac:dyDescent="0.25">
      <c r="A88" s="8" t="s">
        <v>173</v>
      </c>
      <c r="B88" s="8" t="s">
        <v>180</v>
      </c>
      <c r="C88" s="8" t="s">
        <v>181</v>
      </c>
      <c r="D88" s="9"/>
      <c r="E88" s="9"/>
      <c r="F88" s="9"/>
      <c r="G88" s="9" t="s">
        <v>60</v>
      </c>
      <c r="H88" s="10">
        <f>IFERROR(IF(G88="Hour",VLOOKUP(E88,'Role Rates'!$B$5:$G$48,6,FALSE()),VLOOKUP(E88,'Role Rates'!$B$5:$G$48,5,FALSE())),0)</f>
        <v>0</v>
      </c>
      <c r="I88" s="10">
        <f t="shared" si="24"/>
        <v>0</v>
      </c>
      <c r="J88" s="11">
        <v>0</v>
      </c>
      <c r="K88" s="12">
        <f>'Project Setup'!$B$13</f>
        <v>0</v>
      </c>
      <c r="L88" s="10">
        <f t="shared" si="25"/>
        <v>0</v>
      </c>
      <c r="M88" s="12">
        <f>'Project Setup'!$B$14</f>
        <v>0</v>
      </c>
      <c r="N88" s="10">
        <f t="shared" si="26"/>
        <v>0</v>
      </c>
      <c r="O88" s="10">
        <f t="shared" si="27"/>
        <v>0</v>
      </c>
      <c r="P88" s="9" t="s">
        <v>61</v>
      </c>
      <c r="Q88" s="9"/>
    </row>
    <row r="89" spans="1:17" ht="18" customHeight="1" x14ac:dyDescent="0.25">
      <c r="A89" s="8" t="s">
        <v>173</v>
      </c>
      <c r="B89" s="8" t="s">
        <v>182</v>
      </c>
      <c r="C89" s="8" t="s">
        <v>183</v>
      </c>
      <c r="D89" s="9"/>
      <c r="E89" s="9"/>
      <c r="F89" s="9"/>
      <c r="G89" s="9" t="s">
        <v>60</v>
      </c>
      <c r="H89" s="10">
        <f>IFERROR(IF(G89="Hour",VLOOKUP(E89,'Role Rates'!$B$5:$G$48,6,FALSE()),VLOOKUP(E89,'Role Rates'!$B$5:$G$48,5,FALSE())),0)</f>
        <v>0</v>
      </c>
      <c r="I89" s="10">
        <f t="shared" si="24"/>
        <v>0</v>
      </c>
      <c r="J89" s="11">
        <v>0</v>
      </c>
      <c r="K89" s="12">
        <f>'Project Setup'!$B$13</f>
        <v>0</v>
      </c>
      <c r="L89" s="10">
        <f t="shared" si="25"/>
        <v>0</v>
      </c>
      <c r="M89" s="12">
        <f>'Project Setup'!$B$14</f>
        <v>0</v>
      </c>
      <c r="N89" s="10">
        <f t="shared" si="26"/>
        <v>0</v>
      </c>
      <c r="O89" s="10">
        <f t="shared" si="27"/>
        <v>0</v>
      </c>
      <c r="P89" s="9" t="s">
        <v>61</v>
      </c>
      <c r="Q89" s="9"/>
    </row>
    <row r="90" spans="1:17" ht="18" customHeight="1" x14ac:dyDescent="0.25">
      <c r="A90" s="8" t="s">
        <v>173</v>
      </c>
      <c r="B90" s="8" t="s">
        <v>184</v>
      </c>
      <c r="C90" s="8" t="s">
        <v>185</v>
      </c>
      <c r="D90" s="9"/>
      <c r="E90" s="9"/>
      <c r="F90" s="9"/>
      <c r="G90" s="9" t="s">
        <v>60</v>
      </c>
      <c r="H90" s="10">
        <f>IFERROR(IF(G90="Hour",VLOOKUP(E90,'Role Rates'!$B$5:$G$48,6,FALSE()),VLOOKUP(E90,'Role Rates'!$B$5:$G$48,5,FALSE())),0)</f>
        <v>0</v>
      </c>
      <c r="I90" s="10">
        <f t="shared" si="24"/>
        <v>0</v>
      </c>
      <c r="J90" s="11">
        <v>0</v>
      </c>
      <c r="K90" s="12">
        <f>'Project Setup'!$B$13</f>
        <v>0</v>
      </c>
      <c r="L90" s="10">
        <f t="shared" si="25"/>
        <v>0</v>
      </c>
      <c r="M90" s="12">
        <f>'Project Setup'!$B$14</f>
        <v>0</v>
      </c>
      <c r="N90" s="10">
        <f t="shared" si="26"/>
        <v>0</v>
      </c>
      <c r="O90" s="10">
        <f t="shared" si="27"/>
        <v>0</v>
      </c>
      <c r="P90" s="9" t="s">
        <v>61</v>
      </c>
      <c r="Q90" s="9"/>
    </row>
    <row r="91" spans="1:17" ht="18" customHeight="1" x14ac:dyDescent="0.25">
      <c r="A91" s="13" t="s">
        <v>70</v>
      </c>
      <c r="B91" s="13" t="s">
        <v>173</v>
      </c>
      <c r="C91" s="14"/>
      <c r="D91" s="14"/>
      <c r="E91" s="14"/>
      <c r="F91" s="14"/>
      <c r="G91" s="14"/>
      <c r="H91" s="15"/>
      <c r="I91" s="16">
        <f>SUM(I85:I90)</f>
        <v>0</v>
      </c>
      <c r="J91" s="16">
        <f>SUM(J85:J90)</f>
        <v>0</v>
      </c>
      <c r="K91" s="17"/>
      <c r="L91" s="16">
        <f>SUM(L85:L90)</f>
        <v>0</v>
      </c>
      <c r="M91" s="17"/>
      <c r="N91" s="16">
        <f>SUM(N85:N90)</f>
        <v>0</v>
      </c>
      <c r="O91" s="16">
        <f>SUM(O85:O90)</f>
        <v>0</v>
      </c>
      <c r="P91" s="14"/>
      <c r="Q91" s="14"/>
    </row>
    <row r="92" spans="1:17" ht="18" customHeight="1" x14ac:dyDescent="0.25">
      <c r="A92" s="44"/>
      <c r="B92" s="44"/>
      <c r="C92" s="44"/>
      <c r="D92" s="44"/>
      <c r="E92" s="44"/>
      <c r="F92" s="44"/>
      <c r="G92" s="44"/>
      <c r="H92" s="46"/>
      <c r="I92" s="46"/>
      <c r="J92" s="46"/>
      <c r="K92" s="47"/>
      <c r="L92" s="46"/>
      <c r="M92" s="47"/>
      <c r="N92" s="46"/>
      <c r="O92" s="46"/>
      <c r="P92" s="44"/>
      <c r="Q92" s="44"/>
    </row>
    <row r="93" spans="1:17" ht="21.75" customHeight="1" x14ac:dyDescent="0.25">
      <c r="A93" s="61" t="s">
        <v>186</v>
      </c>
      <c r="B93" s="61"/>
      <c r="C93" s="61"/>
      <c r="D93" s="61"/>
      <c r="E93" s="61"/>
      <c r="F93" s="61"/>
      <c r="G93" s="61"/>
      <c r="H93" s="61"/>
      <c r="I93" s="61"/>
      <c r="J93" s="61"/>
      <c r="K93" s="61"/>
      <c r="L93" s="61"/>
      <c r="M93" s="61"/>
      <c r="N93" s="61"/>
      <c r="O93" s="61"/>
      <c r="P93" s="61"/>
      <c r="Q93" s="7"/>
    </row>
    <row r="94" spans="1:17" ht="18" customHeight="1" x14ac:dyDescent="0.25">
      <c r="A94" s="8" t="s">
        <v>186</v>
      </c>
      <c r="B94" s="8" t="s">
        <v>187</v>
      </c>
      <c r="C94" s="8" t="s">
        <v>188</v>
      </c>
      <c r="D94" s="9"/>
      <c r="E94" s="9"/>
      <c r="F94" s="9"/>
      <c r="G94" s="9" t="s">
        <v>60</v>
      </c>
      <c r="H94" s="10">
        <f>IFERROR(IF(G94="Hour",VLOOKUP(E94,'Role Rates'!$B$5:$G$48,6,FALSE()),VLOOKUP(E94,'Role Rates'!$B$5:$G$48,5,FALSE())),0)</f>
        <v>0</v>
      </c>
      <c r="I94" s="10">
        <f>IF(P94="No",0,N(F94)*N(H94))</f>
        <v>0</v>
      </c>
      <c r="J94" s="11">
        <v>0</v>
      </c>
      <c r="K94" s="12">
        <f>'Project Setup'!$B$13</f>
        <v>0</v>
      </c>
      <c r="L94" s="10">
        <f>IF(P94="No",0,(N(I94)+N(J94))*N(K94))</f>
        <v>0</v>
      </c>
      <c r="M94" s="12">
        <f>'Project Setup'!$B$14</f>
        <v>0</v>
      </c>
      <c r="N94" s="10">
        <f>IF(P94="No",0,(N(I94)+N(J94)+N(L94))*N(M94))</f>
        <v>0</v>
      </c>
      <c r="O94" s="10">
        <f>IF(P94="No",0,N(I94)+N(J94)+N(L94)+N(N94))</f>
        <v>0</v>
      </c>
      <c r="P94" s="9" t="s">
        <v>61</v>
      </c>
      <c r="Q94" s="9"/>
    </row>
    <row r="95" spans="1:17" ht="18" customHeight="1" x14ac:dyDescent="0.25">
      <c r="A95" s="8" t="s">
        <v>186</v>
      </c>
      <c r="B95" s="8" t="s">
        <v>189</v>
      </c>
      <c r="C95" s="8" t="s">
        <v>190</v>
      </c>
      <c r="D95" s="9"/>
      <c r="E95" s="9"/>
      <c r="F95" s="9"/>
      <c r="G95" s="9" t="s">
        <v>60</v>
      </c>
      <c r="H95" s="10">
        <f>IFERROR(IF(G95="Hour",VLOOKUP(E95,'Role Rates'!$B$5:$G$48,6,FALSE()),VLOOKUP(E95,'Role Rates'!$B$5:$G$48,5,FALSE())),0)</f>
        <v>0</v>
      </c>
      <c r="I95" s="10">
        <f>IF(P95="No",0,N(F95)*N(H95))</f>
        <v>0</v>
      </c>
      <c r="J95" s="11">
        <v>0</v>
      </c>
      <c r="K95" s="12">
        <f>'Project Setup'!$B$13</f>
        <v>0</v>
      </c>
      <c r="L95" s="10">
        <f>IF(P95="No",0,(N(I95)+N(J95))*N(K95))</f>
        <v>0</v>
      </c>
      <c r="M95" s="12">
        <f>'Project Setup'!$B$14</f>
        <v>0</v>
      </c>
      <c r="N95" s="10">
        <f>IF(P95="No",0,(N(I95)+N(J95)+N(L95))*N(M95))</f>
        <v>0</v>
      </c>
      <c r="O95" s="10">
        <f>IF(P95="No",0,N(I95)+N(J95)+N(L95)+N(N95))</f>
        <v>0</v>
      </c>
      <c r="P95" s="9" t="s">
        <v>61</v>
      </c>
      <c r="Q95" s="9"/>
    </row>
    <row r="96" spans="1:17" ht="18" customHeight="1" x14ac:dyDescent="0.25">
      <c r="A96" s="8" t="s">
        <v>186</v>
      </c>
      <c r="B96" s="8" t="s">
        <v>191</v>
      </c>
      <c r="C96" s="8" t="s">
        <v>192</v>
      </c>
      <c r="D96" s="9"/>
      <c r="E96" s="9"/>
      <c r="F96" s="9"/>
      <c r="G96" s="9" t="s">
        <v>60</v>
      </c>
      <c r="H96" s="10">
        <f>IFERROR(IF(G96="Hour",VLOOKUP(E96,'Role Rates'!$B$5:$G$48,6,FALSE()),VLOOKUP(E96,'Role Rates'!$B$5:$G$48,5,FALSE())),0)</f>
        <v>0</v>
      </c>
      <c r="I96" s="10">
        <f>IF(P96="No",0,N(F96)*N(H96))</f>
        <v>0</v>
      </c>
      <c r="J96" s="11">
        <v>0</v>
      </c>
      <c r="K96" s="12">
        <f>'Project Setup'!$B$13</f>
        <v>0</v>
      </c>
      <c r="L96" s="10">
        <f>IF(P96="No",0,(N(I96)+N(J96))*N(K96))</f>
        <v>0</v>
      </c>
      <c r="M96" s="12">
        <f>'Project Setup'!$B$14</f>
        <v>0</v>
      </c>
      <c r="N96" s="10">
        <f>IF(P96="No",0,(N(I96)+N(J96)+N(L96))*N(M96))</f>
        <v>0</v>
      </c>
      <c r="O96" s="10">
        <f>IF(P96="No",0,N(I96)+N(J96)+N(L96)+N(N96))</f>
        <v>0</v>
      </c>
      <c r="P96" s="9" t="s">
        <v>61</v>
      </c>
      <c r="Q96" s="9"/>
    </row>
    <row r="97" spans="1:17" ht="18" customHeight="1" x14ac:dyDescent="0.25">
      <c r="A97" s="8" t="s">
        <v>186</v>
      </c>
      <c r="B97" s="8" t="s">
        <v>193</v>
      </c>
      <c r="C97" s="8" t="s">
        <v>194</v>
      </c>
      <c r="D97" s="9"/>
      <c r="E97" s="9"/>
      <c r="F97" s="9"/>
      <c r="G97" s="9" t="s">
        <v>60</v>
      </c>
      <c r="H97" s="10">
        <f>IFERROR(IF(G97="Hour",VLOOKUP(E97,'Role Rates'!$B$5:$G$48,6,FALSE()),VLOOKUP(E97,'Role Rates'!$B$5:$G$48,5,FALSE())),0)</f>
        <v>0</v>
      </c>
      <c r="I97" s="10">
        <f>IF(P97="No",0,N(F97)*N(H97))</f>
        <v>0</v>
      </c>
      <c r="J97" s="11">
        <v>0</v>
      </c>
      <c r="K97" s="12">
        <f>'Project Setup'!$B$13</f>
        <v>0</v>
      </c>
      <c r="L97" s="10">
        <f>IF(P97="No",0,(N(I97)+N(J97))*N(K97))</f>
        <v>0</v>
      </c>
      <c r="M97" s="12">
        <f>'Project Setup'!$B$14</f>
        <v>0</v>
      </c>
      <c r="N97" s="10">
        <f>IF(P97="No",0,(N(I97)+N(J97)+N(L97))*N(M97))</f>
        <v>0</v>
      </c>
      <c r="O97" s="10">
        <f>IF(P97="No",0,N(I97)+N(J97)+N(L97)+N(N97))</f>
        <v>0</v>
      </c>
      <c r="P97" s="9" t="s">
        <v>61</v>
      </c>
      <c r="Q97" s="9"/>
    </row>
    <row r="98" spans="1:17" ht="18" customHeight="1" x14ac:dyDescent="0.25">
      <c r="A98" s="13" t="s">
        <v>70</v>
      </c>
      <c r="B98" s="13" t="s">
        <v>186</v>
      </c>
      <c r="C98" s="14"/>
      <c r="D98" s="14"/>
      <c r="E98" s="14"/>
      <c r="F98" s="14"/>
      <c r="G98" s="14"/>
      <c r="H98" s="15"/>
      <c r="I98" s="16">
        <f>SUM(I94:I97)</f>
        <v>0</v>
      </c>
      <c r="J98" s="16">
        <f>SUM(J94:J97)</f>
        <v>0</v>
      </c>
      <c r="K98" s="17"/>
      <c r="L98" s="16">
        <f>SUM(L94:L97)</f>
        <v>0</v>
      </c>
      <c r="M98" s="17"/>
      <c r="N98" s="16">
        <f>SUM(N94:N97)</f>
        <v>0</v>
      </c>
      <c r="O98" s="16">
        <f>SUM(O94:O97)</f>
        <v>0</v>
      </c>
      <c r="P98" s="14"/>
      <c r="Q98" s="14"/>
    </row>
    <row r="99" spans="1:17" ht="18" customHeight="1" x14ac:dyDescent="0.25">
      <c r="A99" s="44"/>
      <c r="B99" s="44"/>
      <c r="C99" s="44"/>
      <c r="D99" s="44"/>
      <c r="E99" s="44"/>
      <c r="F99" s="44"/>
      <c r="G99" s="44"/>
      <c r="H99" s="46"/>
      <c r="I99" s="46"/>
      <c r="J99" s="46"/>
      <c r="K99" s="47"/>
      <c r="L99" s="46"/>
      <c r="M99" s="47"/>
      <c r="N99" s="46"/>
      <c r="O99" s="46"/>
      <c r="P99" s="44"/>
      <c r="Q99" s="44"/>
    </row>
    <row r="100" spans="1:17" ht="21.75" customHeight="1" x14ac:dyDescent="0.25">
      <c r="A100" s="61" t="s">
        <v>195</v>
      </c>
      <c r="B100" s="61"/>
      <c r="C100" s="61"/>
      <c r="D100" s="61"/>
      <c r="E100" s="61"/>
      <c r="F100" s="61"/>
      <c r="G100" s="61"/>
      <c r="H100" s="61"/>
      <c r="I100" s="61"/>
      <c r="J100" s="61"/>
      <c r="K100" s="61"/>
      <c r="L100" s="61"/>
      <c r="M100" s="61"/>
      <c r="N100" s="61"/>
      <c r="O100" s="61"/>
      <c r="P100" s="61"/>
      <c r="Q100" s="7"/>
    </row>
    <row r="101" spans="1:17" ht="18" customHeight="1" x14ac:dyDescent="0.25">
      <c r="A101" s="8" t="s">
        <v>195</v>
      </c>
      <c r="B101" s="8" t="s">
        <v>196</v>
      </c>
      <c r="C101" s="8" t="s">
        <v>197</v>
      </c>
      <c r="D101" s="9"/>
      <c r="E101" s="9"/>
      <c r="F101" s="9"/>
      <c r="G101" s="9" t="s">
        <v>60</v>
      </c>
      <c r="H101" s="10">
        <f>IFERROR(IF(G101="Hour",VLOOKUP(E101,'Role Rates'!$B$5:$G$48,6,FALSE()),VLOOKUP(E101,'Role Rates'!$B$5:$G$48,5,FALSE())),0)</f>
        <v>0</v>
      </c>
      <c r="I101" s="10">
        <f>IF(P101="No",0,N(F101)*N(H101))</f>
        <v>0</v>
      </c>
      <c r="J101" s="11">
        <v>0</v>
      </c>
      <c r="K101" s="12">
        <f>'Project Setup'!$B$13</f>
        <v>0</v>
      </c>
      <c r="L101" s="10">
        <f>IF(P101="No",0,(N(I101)+N(J101))*N(K101))</f>
        <v>0</v>
      </c>
      <c r="M101" s="12">
        <f>'Project Setup'!$B$14</f>
        <v>0</v>
      </c>
      <c r="N101" s="10">
        <f>IF(P101="No",0,(N(I101)+N(J101)+N(L101))*N(M101))</f>
        <v>0</v>
      </c>
      <c r="O101" s="10">
        <f>IF(P101="No",0,N(I101)+N(J101)+N(L101)+N(N101))</f>
        <v>0</v>
      </c>
      <c r="P101" s="9" t="s">
        <v>61</v>
      </c>
      <c r="Q101" s="9"/>
    </row>
    <row r="102" spans="1:17" ht="18" customHeight="1" x14ac:dyDescent="0.25">
      <c r="A102" s="8" t="s">
        <v>195</v>
      </c>
      <c r="B102" s="8" t="s">
        <v>198</v>
      </c>
      <c r="C102" s="8" t="s">
        <v>199</v>
      </c>
      <c r="D102" s="9"/>
      <c r="E102" s="9"/>
      <c r="F102" s="9"/>
      <c r="G102" s="9" t="s">
        <v>60</v>
      </c>
      <c r="H102" s="10">
        <f>IFERROR(IF(G102="Hour",VLOOKUP(E102,'Role Rates'!$B$5:$G$48,6,FALSE()),VLOOKUP(E102,'Role Rates'!$B$5:$G$48,5,FALSE())),0)</f>
        <v>0</v>
      </c>
      <c r="I102" s="10">
        <f>IF(P102="No",0,N(F102)*N(H102))</f>
        <v>0</v>
      </c>
      <c r="J102" s="11">
        <v>0</v>
      </c>
      <c r="K102" s="12">
        <f>'Project Setup'!$B$13</f>
        <v>0</v>
      </c>
      <c r="L102" s="10">
        <f>IF(P102="No",0,(N(I102)+N(J102))*N(K102))</f>
        <v>0</v>
      </c>
      <c r="M102" s="12">
        <f>'Project Setup'!$B$14</f>
        <v>0</v>
      </c>
      <c r="N102" s="10">
        <f>IF(P102="No",0,(N(I102)+N(J102)+N(L102))*N(M102))</f>
        <v>0</v>
      </c>
      <c r="O102" s="10">
        <f>IF(P102="No",0,N(I102)+N(J102)+N(L102)+N(N102))</f>
        <v>0</v>
      </c>
      <c r="P102" s="9" t="s">
        <v>61</v>
      </c>
      <c r="Q102" s="9"/>
    </row>
    <row r="103" spans="1:17" ht="18" customHeight="1" x14ac:dyDescent="0.25">
      <c r="A103" s="8" t="s">
        <v>195</v>
      </c>
      <c r="B103" s="8" t="s">
        <v>200</v>
      </c>
      <c r="C103" s="8" t="s">
        <v>201</v>
      </c>
      <c r="D103" s="9"/>
      <c r="E103" s="9"/>
      <c r="F103" s="9"/>
      <c r="G103" s="9" t="s">
        <v>60</v>
      </c>
      <c r="H103" s="10">
        <f>IFERROR(IF(G103="Hour",VLOOKUP(E103,'Role Rates'!$B$5:$G$48,6,FALSE()),VLOOKUP(E103,'Role Rates'!$B$5:$G$48,5,FALSE())),0)</f>
        <v>0</v>
      </c>
      <c r="I103" s="10">
        <f>IF(P103="No",0,N(F103)*N(H103))</f>
        <v>0</v>
      </c>
      <c r="J103" s="11">
        <v>0</v>
      </c>
      <c r="K103" s="12">
        <f>'Project Setup'!$B$13</f>
        <v>0</v>
      </c>
      <c r="L103" s="10">
        <f>IF(P103="No",0,(N(I103)+N(J103))*N(K103))</f>
        <v>0</v>
      </c>
      <c r="M103" s="12">
        <f>'Project Setup'!$B$14</f>
        <v>0</v>
      </c>
      <c r="N103" s="10">
        <f>IF(P103="No",0,(N(I103)+N(J103)+N(L103))*N(M103))</f>
        <v>0</v>
      </c>
      <c r="O103" s="10">
        <f>IF(P103="No",0,N(I103)+N(J103)+N(L103)+N(N103))</f>
        <v>0</v>
      </c>
      <c r="P103" s="9" t="s">
        <v>61</v>
      </c>
      <c r="Q103" s="9"/>
    </row>
    <row r="104" spans="1:17" ht="18" customHeight="1" x14ac:dyDescent="0.25">
      <c r="A104" s="8" t="s">
        <v>195</v>
      </c>
      <c r="B104" s="8" t="s">
        <v>202</v>
      </c>
      <c r="C104" s="8" t="s">
        <v>203</v>
      </c>
      <c r="D104" s="9"/>
      <c r="E104" s="9"/>
      <c r="F104" s="9"/>
      <c r="G104" s="9" t="s">
        <v>60</v>
      </c>
      <c r="H104" s="10">
        <f>IFERROR(IF(G104="Hour",VLOOKUP(E104,'Role Rates'!$B$5:$G$48,6,FALSE()),VLOOKUP(E104,'Role Rates'!$B$5:$G$48,5,FALSE())),0)</f>
        <v>0</v>
      </c>
      <c r="I104" s="10">
        <f>IF(P104="No",0,N(F104)*N(H104))</f>
        <v>0</v>
      </c>
      <c r="J104" s="11">
        <v>0</v>
      </c>
      <c r="K104" s="12">
        <f>'Project Setup'!$B$13</f>
        <v>0</v>
      </c>
      <c r="L104" s="10">
        <f>IF(P104="No",0,(N(I104)+N(J104))*N(K104))</f>
        <v>0</v>
      </c>
      <c r="M104" s="12">
        <f>'Project Setup'!$B$14</f>
        <v>0</v>
      </c>
      <c r="N104" s="10">
        <f>IF(P104="No",0,(N(I104)+N(J104)+N(L104))*N(M104))</f>
        <v>0</v>
      </c>
      <c r="O104" s="10">
        <f>IF(P104="No",0,N(I104)+N(J104)+N(L104)+N(N104))</f>
        <v>0</v>
      </c>
      <c r="P104" s="9" t="s">
        <v>61</v>
      </c>
      <c r="Q104" s="9"/>
    </row>
    <row r="105" spans="1:17" ht="18" customHeight="1" x14ac:dyDescent="0.25">
      <c r="A105" s="13" t="s">
        <v>70</v>
      </c>
      <c r="B105" s="13" t="s">
        <v>195</v>
      </c>
      <c r="C105" s="14"/>
      <c r="D105" s="14"/>
      <c r="E105" s="14"/>
      <c r="F105" s="14"/>
      <c r="G105" s="14"/>
      <c r="H105" s="15"/>
      <c r="I105" s="16">
        <f>SUM(I101:I104)</f>
        <v>0</v>
      </c>
      <c r="J105" s="16">
        <f>SUM(J101:J104)</f>
        <v>0</v>
      </c>
      <c r="K105" s="17"/>
      <c r="L105" s="16">
        <f>SUM(L101:L104)</f>
        <v>0</v>
      </c>
      <c r="M105" s="17"/>
      <c r="N105" s="16">
        <f>SUM(N101:N104)</f>
        <v>0</v>
      </c>
      <c r="O105" s="16">
        <f>SUM(O101:O104)</f>
        <v>0</v>
      </c>
      <c r="P105" s="14"/>
      <c r="Q105" s="14"/>
    </row>
    <row r="106" spans="1:17" ht="18" customHeight="1" x14ac:dyDescent="0.25">
      <c r="A106" s="44"/>
      <c r="B106" s="44"/>
      <c r="C106" s="44"/>
      <c r="D106" s="44"/>
      <c r="E106" s="44"/>
      <c r="F106" s="44"/>
      <c r="G106" s="44"/>
      <c r="H106" s="46"/>
      <c r="I106" s="46"/>
      <c r="J106" s="46"/>
      <c r="K106" s="47"/>
      <c r="L106" s="46"/>
      <c r="M106" s="47"/>
      <c r="N106" s="46"/>
      <c r="O106" s="46"/>
      <c r="P106" s="44"/>
      <c r="Q106" s="44"/>
    </row>
    <row r="107" spans="1:17" ht="18" customHeight="1" x14ac:dyDescent="0.25">
      <c r="A107" s="62" t="s">
        <v>204</v>
      </c>
      <c r="B107" s="62"/>
      <c r="C107" s="62"/>
      <c r="D107" s="62"/>
      <c r="E107" s="62"/>
      <c r="F107" s="62"/>
      <c r="G107" s="62"/>
      <c r="H107" s="62"/>
      <c r="I107" s="62"/>
      <c r="J107" s="62"/>
      <c r="K107" s="62"/>
      <c r="L107" s="62"/>
      <c r="M107" s="62"/>
      <c r="N107" s="18"/>
      <c r="O107" s="19">
        <f>SUMIF(A:A,"Subtotal",O:O)</f>
        <v>0</v>
      </c>
      <c r="P107" s="20"/>
      <c r="Q107" s="20"/>
    </row>
    <row r="109" spans="1:17" x14ac:dyDescent="0.25">
      <c r="A109" s="1" t="s">
        <v>367</v>
      </c>
    </row>
  </sheetData>
  <mergeCells count="15">
    <mergeCell ref="A1:H1"/>
    <mergeCell ref="A2:H2"/>
    <mergeCell ref="A5:P5"/>
    <mergeCell ref="A13:P13"/>
    <mergeCell ref="A22:P22"/>
    <mergeCell ref="A30:P30"/>
    <mergeCell ref="A39:P39"/>
    <mergeCell ref="A48:P48"/>
    <mergeCell ref="A57:P57"/>
    <mergeCell ref="A67:P67"/>
    <mergeCell ref="A75:P75"/>
    <mergeCell ref="A84:P84"/>
    <mergeCell ref="A93:P93"/>
    <mergeCell ref="A100:P100"/>
    <mergeCell ref="A107:M107"/>
  </mergeCells>
  <conditionalFormatting sqref="A5:P107">
    <cfRule type="expression" dxfId="0" priority="2">
      <formula>$O5="No"</formula>
    </cfRule>
  </conditionalFormatting>
  <dataValidations count="3">
    <dataValidation type="list" allowBlank="1" sqref="E6:E104" xr:uid="{00000000-0002-0000-0100-000000000000}">
      <formula1>"Band 1,Band 2,Band 3,Band 4,Band 5,Band 6,Band 7,Band 8a,Band 8b,Band 8c,Band 8d,Band 9,Local / non-AfC"</formula1>
      <formula2>0</formula2>
    </dataValidation>
    <dataValidation type="list" allowBlank="1" sqref="G6:G104" xr:uid="{00000000-0002-0000-0100-000001000000}">
      <formula1>"Day,Hour,Item,Project,Month"</formula1>
      <formula2>0</formula2>
    </dataValidation>
    <dataValidation type="list" sqref="P6:P104" xr:uid="{00000000-0002-0000-0100-000002000000}">
      <formula1>"Yes,No"</formula1>
      <formula2>0</formula2>
    </dataValidation>
  </dataValidations>
  <pageMargins left="0.75" right="0.75" top="1" bottom="1" header="0.511811023622047" footer="0.511811023622047"/>
  <pageSetup paperSize="9" orientation="portrait" horizontalDpi="300" verticalDpi="30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AD47"/>
  </sheetPr>
  <dimension ref="A1:H23"/>
  <sheetViews>
    <sheetView showGridLines="0" zoomScaleNormal="100" workbookViewId="0">
      <selection sqref="A1:H1"/>
    </sheetView>
  </sheetViews>
  <sheetFormatPr defaultColWidth="8.7109375" defaultRowHeight="15" x14ac:dyDescent="0.25"/>
  <cols>
    <col min="1" max="1" width="36" style="1" customWidth="1"/>
    <col min="2" max="5" width="18" style="1" customWidth="1"/>
    <col min="6" max="6" width="36" style="1" customWidth="1"/>
    <col min="7" max="16384" width="8.7109375" style="1"/>
  </cols>
  <sheetData>
    <row r="1" spans="1:8" ht="27.75" customHeight="1" x14ac:dyDescent="0.25">
      <c r="A1" s="58" t="s">
        <v>205</v>
      </c>
      <c r="B1" s="58"/>
      <c r="C1" s="58"/>
      <c r="D1" s="58"/>
      <c r="E1" s="58"/>
      <c r="F1" s="58"/>
      <c r="G1" s="58"/>
      <c r="H1" s="58"/>
    </row>
    <row r="2" spans="1:8" ht="31.5" customHeight="1" x14ac:dyDescent="0.25">
      <c r="A2" s="63" t="s">
        <v>206</v>
      </c>
      <c r="B2" s="63"/>
      <c r="C2" s="63"/>
      <c r="D2" s="63"/>
      <c r="E2" s="63"/>
      <c r="F2" s="63"/>
      <c r="G2" s="63"/>
      <c r="H2" s="63"/>
    </row>
    <row r="3" spans="1:8" ht="18" customHeight="1" x14ac:dyDescent="0.25">
      <c r="A3" s="44"/>
      <c r="B3" s="44"/>
      <c r="C3" s="44"/>
      <c r="D3" s="44"/>
      <c r="E3" s="44"/>
      <c r="F3" s="44"/>
      <c r="G3" s="44"/>
      <c r="H3" s="44"/>
    </row>
    <row r="4" spans="1:8" ht="18" customHeight="1" x14ac:dyDescent="0.25">
      <c r="A4" s="21" t="s">
        <v>40</v>
      </c>
      <c r="B4" s="21" t="s">
        <v>48</v>
      </c>
      <c r="C4" s="21" t="s">
        <v>207</v>
      </c>
      <c r="D4" s="21" t="s">
        <v>208</v>
      </c>
      <c r="E4" s="21" t="s">
        <v>209</v>
      </c>
      <c r="F4" s="21" t="s">
        <v>210</v>
      </c>
      <c r="G4" s="44"/>
      <c r="H4" s="44"/>
    </row>
    <row r="5" spans="1:8" ht="18" customHeight="1" x14ac:dyDescent="0.25">
      <c r="A5" s="45" t="s">
        <v>57</v>
      </c>
      <c r="B5" s="22">
        <f>SUMIF('Costing Template'!$A:$A,A5,'Costing Template'!$I:$I)</f>
        <v>0</v>
      </c>
      <c r="C5" s="22">
        <f>SUMIF('Costing Template'!$A:$A,A5,'Costing Template'!$J:$J)</f>
        <v>0</v>
      </c>
      <c r="D5" s="22">
        <f>SUMIF('Costing Template'!$A:$A,A5,'Costing Template'!$L:$L)</f>
        <v>0</v>
      </c>
      <c r="E5" s="22">
        <f>SUMIF('Costing Template'!$A:$A,A5,'Costing Template'!$N:$N)</f>
        <v>0</v>
      </c>
      <c r="F5" s="22">
        <f>SUMIF('Costing Template'!$A:$A,A5,'Costing Template'!$O:$O)</f>
        <v>0</v>
      </c>
      <c r="G5" s="44"/>
      <c r="H5" s="44"/>
    </row>
    <row r="6" spans="1:8" ht="18" customHeight="1" x14ac:dyDescent="0.25">
      <c r="A6" s="45" t="s">
        <v>71</v>
      </c>
      <c r="B6" s="22">
        <f>SUMIF('Costing Template'!$A:$A,A6,'Costing Template'!$I:$I)</f>
        <v>0</v>
      </c>
      <c r="C6" s="22">
        <f>SUMIF('Costing Template'!$A:$A,A6,'Costing Template'!$J:$J)</f>
        <v>0</v>
      </c>
      <c r="D6" s="22">
        <f>SUMIF('Costing Template'!$A:$A,A6,'Costing Template'!$L:$L)</f>
        <v>0</v>
      </c>
      <c r="E6" s="22">
        <f>SUMIF('Costing Template'!$A:$A,A6,'Costing Template'!$N:$N)</f>
        <v>0</v>
      </c>
      <c r="F6" s="22">
        <f>SUMIF('Costing Template'!$A:$A,A6,'Costing Template'!$O:$O)</f>
        <v>0</v>
      </c>
      <c r="G6" s="44"/>
      <c r="H6" s="44"/>
    </row>
    <row r="7" spans="1:8" ht="18" customHeight="1" x14ac:dyDescent="0.25">
      <c r="A7" s="45" t="s">
        <v>84</v>
      </c>
      <c r="B7" s="22">
        <f>SUMIF('Costing Template'!$A:$A,A7,'Costing Template'!$I:$I)</f>
        <v>0</v>
      </c>
      <c r="C7" s="22">
        <f>SUMIF('Costing Template'!$A:$A,A7,'Costing Template'!$J:$J)</f>
        <v>0</v>
      </c>
      <c r="D7" s="22">
        <f>SUMIF('Costing Template'!$A:$A,A7,'Costing Template'!$L:$L)</f>
        <v>0</v>
      </c>
      <c r="E7" s="22">
        <f>SUMIF('Costing Template'!$A:$A,A7,'Costing Template'!$N:$N)</f>
        <v>0</v>
      </c>
      <c r="F7" s="22">
        <f>SUMIF('Costing Template'!$A:$A,A7,'Costing Template'!$O:$O)</f>
        <v>0</v>
      </c>
      <c r="G7" s="44"/>
      <c r="H7" s="44"/>
    </row>
    <row r="8" spans="1:8" ht="18" customHeight="1" x14ac:dyDescent="0.25">
      <c r="A8" s="45" t="s">
        <v>95</v>
      </c>
      <c r="B8" s="22">
        <f>SUMIF('Costing Template'!$A:$A,A8,'Costing Template'!$I:$I)</f>
        <v>0</v>
      </c>
      <c r="C8" s="22">
        <f>SUMIF('Costing Template'!$A:$A,A8,'Costing Template'!$J:$J)</f>
        <v>0</v>
      </c>
      <c r="D8" s="22">
        <f>SUMIF('Costing Template'!$A:$A,A8,'Costing Template'!$L:$L)</f>
        <v>0</v>
      </c>
      <c r="E8" s="22">
        <f>SUMIF('Costing Template'!$A:$A,A8,'Costing Template'!$N:$N)</f>
        <v>0</v>
      </c>
      <c r="F8" s="22">
        <f>SUMIF('Costing Template'!$A:$A,A8,'Costing Template'!$O:$O)</f>
        <v>0</v>
      </c>
      <c r="G8" s="44"/>
      <c r="H8" s="44"/>
    </row>
    <row r="9" spans="1:8" ht="18" customHeight="1" x14ac:dyDescent="0.25">
      <c r="A9" s="45" t="s">
        <v>108</v>
      </c>
      <c r="B9" s="22">
        <f>SUMIF('Costing Template'!$A:$A,A9,'Costing Template'!$I:$I)</f>
        <v>0</v>
      </c>
      <c r="C9" s="22">
        <f>SUMIF('Costing Template'!$A:$A,A9,'Costing Template'!$J:$J)</f>
        <v>0</v>
      </c>
      <c r="D9" s="22">
        <f>SUMIF('Costing Template'!$A:$A,A9,'Costing Template'!$L:$L)</f>
        <v>0</v>
      </c>
      <c r="E9" s="22">
        <f>SUMIF('Costing Template'!$A:$A,A9,'Costing Template'!$N:$N)</f>
        <v>0</v>
      </c>
      <c r="F9" s="22">
        <f>SUMIF('Costing Template'!$A:$A,A9,'Costing Template'!$O:$O)</f>
        <v>0</v>
      </c>
      <c r="G9" s="44"/>
      <c r="H9" s="44"/>
    </row>
    <row r="10" spans="1:8" ht="18" customHeight="1" x14ac:dyDescent="0.25">
      <c r="A10" s="45" t="s">
        <v>121</v>
      </c>
      <c r="B10" s="22">
        <f>SUMIF('Costing Template'!$A:$A,A10,'Costing Template'!$I:$I)</f>
        <v>0</v>
      </c>
      <c r="C10" s="22">
        <f>SUMIF('Costing Template'!$A:$A,A10,'Costing Template'!$J:$J)</f>
        <v>0</v>
      </c>
      <c r="D10" s="22">
        <f>SUMIF('Costing Template'!$A:$A,A10,'Costing Template'!$L:$L)</f>
        <v>0</v>
      </c>
      <c r="E10" s="22">
        <f>SUMIF('Costing Template'!$A:$A,A10,'Costing Template'!$N:$N)</f>
        <v>0</v>
      </c>
      <c r="F10" s="22">
        <f>SUMIF('Costing Template'!$A:$A,A10,'Costing Template'!$O:$O)</f>
        <v>0</v>
      </c>
      <c r="G10" s="44"/>
      <c r="H10" s="44"/>
    </row>
    <row r="11" spans="1:8" ht="18" customHeight="1" x14ac:dyDescent="0.25">
      <c r="A11" s="45" t="s">
        <v>134</v>
      </c>
      <c r="B11" s="22">
        <f>SUMIF('Costing Template'!$A:$A,A11,'Costing Template'!$I:$I)</f>
        <v>0</v>
      </c>
      <c r="C11" s="22">
        <f>SUMIF('Costing Template'!$A:$A,A11,'Costing Template'!$J:$J)</f>
        <v>0</v>
      </c>
      <c r="D11" s="22">
        <f>SUMIF('Costing Template'!$A:$A,A11,'Costing Template'!$L:$L)</f>
        <v>0</v>
      </c>
      <c r="E11" s="22">
        <f>SUMIF('Costing Template'!$A:$A,A11,'Costing Template'!$N:$N)</f>
        <v>0</v>
      </c>
      <c r="F11" s="22">
        <f>SUMIF('Costing Template'!$A:$A,A11,'Costing Template'!$O:$O)</f>
        <v>0</v>
      </c>
      <c r="G11" s="44"/>
      <c r="H11" s="44"/>
    </row>
    <row r="12" spans="1:8" ht="18" customHeight="1" x14ac:dyDescent="0.25">
      <c r="A12" s="45" t="s">
        <v>149</v>
      </c>
      <c r="B12" s="22">
        <f>SUMIF('Costing Template'!$A:$A,A12,'Costing Template'!$I:$I)</f>
        <v>0</v>
      </c>
      <c r="C12" s="22">
        <f>SUMIF('Costing Template'!$A:$A,A12,'Costing Template'!$J:$J)</f>
        <v>0</v>
      </c>
      <c r="D12" s="22">
        <f>SUMIF('Costing Template'!$A:$A,A12,'Costing Template'!$L:$L)</f>
        <v>0</v>
      </c>
      <c r="E12" s="22">
        <f>SUMIF('Costing Template'!$A:$A,A12,'Costing Template'!$N:$N)</f>
        <v>0</v>
      </c>
      <c r="F12" s="22">
        <f>SUMIF('Costing Template'!$A:$A,A12,'Costing Template'!$O:$O)</f>
        <v>0</v>
      </c>
      <c r="G12" s="44"/>
      <c r="H12" s="44"/>
    </row>
    <row r="13" spans="1:8" ht="18" customHeight="1" x14ac:dyDescent="0.25">
      <c r="A13" s="45" t="s">
        <v>160</v>
      </c>
      <c r="B13" s="22">
        <f>SUMIF('Costing Template'!$A:$A,A13,'Costing Template'!$I:$I)</f>
        <v>0</v>
      </c>
      <c r="C13" s="22">
        <f>SUMIF('Costing Template'!$A:$A,A13,'Costing Template'!$J:$J)</f>
        <v>0</v>
      </c>
      <c r="D13" s="22">
        <f>SUMIF('Costing Template'!$A:$A,A13,'Costing Template'!$L:$L)</f>
        <v>0</v>
      </c>
      <c r="E13" s="22">
        <f>SUMIF('Costing Template'!$A:$A,A13,'Costing Template'!$N:$N)</f>
        <v>0</v>
      </c>
      <c r="F13" s="22">
        <f>SUMIF('Costing Template'!$A:$A,A13,'Costing Template'!$O:$O)</f>
        <v>0</v>
      </c>
      <c r="G13" s="44"/>
      <c r="H13" s="44"/>
    </row>
    <row r="14" spans="1:8" ht="18" customHeight="1" x14ac:dyDescent="0.25">
      <c r="A14" s="45" t="s">
        <v>173</v>
      </c>
      <c r="B14" s="22">
        <f>SUMIF('Costing Template'!$A:$A,A14,'Costing Template'!$I:$I)</f>
        <v>0</v>
      </c>
      <c r="C14" s="22">
        <f>SUMIF('Costing Template'!$A:$A,A14,'Costing Template'!$J:$J)</f>
        <v>0</v>
      </c>
      <c r="D14" s="22">
        <f>SUMIF('Costing Template'!$A:$A,A14,'Costing Template'!$L:$L)</f>
        <v>0</v>
      </c>
      <c r="E14" s="22">
        <f>SUMIF('Costing Template'!$A:$A,A14,'Costing Template'!$N:$N)</f>
        <v>0</v>
      </c>
      <c r="F14" s="22">
        <f>SUMIF('Costing Template'!$A:$A,A14,'Costing Template'!$O:$O)</f>
        <v>0</v>
      </c>
      <c r="G14" s="44"/>
      <c r="H14" s="44"/>
    </row>
    <row r="15" spans="1:8" ht="18" customHeight="1" x14ac:dyDescent="0.25">
      <c r="A15" s="45" t="s">
        <v>186</v>
      </c>
      <c r="B15" s="22">
        <f>SUMIF('Costing Template'!$A:$A,A15,'Costing Template'!$I:$I)</f>
        <v>0</v>
      </c>
      <c r="C15" s="22">
        <f>SUMIF('Costing Template'!$A:$A,A15,'Costing Template'!$J:$J)</f>
        <v>0</v>
      </c>
      <c r="D15" s="22">
        <f>SUMIF('Costing Template'!$A:$A,A15,'Costing Template'!$L:$L)</f>
        <v>0</v>
      </c>
      <c r="E15" s="22">
        <f>SUMIF('Costing Template'!$A:$A,A15,'Costing Template'!$N:$N)</f>
        <v>0</v>
      </c>
      <c r="F15" s="22">
        <f>SUMIF('Costing Template'!$A:$A,A15,'Costing Template'!$O:$O)</f>
        <v>0</v>
      </c>
      <c r="G15" s="44"/>
      <c r="H15" s="44"/>
    </row>
    <row r="16" spans="1:8" ht="18" customHeight="1" x14ac:dyDescent="0.25">
      <c r="A16" s="45" t="s">
        <v>195</v>
      </c>
      <c r="B16" s="22">
        <f>SUMIF('Costing Template'!$A:$A,A16,'Costing Template'!$I:$I)</f>
        <v>0</v>
      </c>
      <c r="C16" s="22">
        <f>SUMIF('Costing Template'!$A:$A,A16,'Costing Template'!$J:$J)</f>
        <v>0</v>
      </c>
      <c r="D16" s="22">
        <f>SUMIF('Costing Template'!$A:$A,A16,'Costing Template'!$L:$L)</f>
        <v>0</v>
      </c>
      <c r="E16" s="22">
        <f>SUMIF('Costing Template'!$A:$A,A16,'Costing Template'!$N:$N)</f>
        <v>0</v>
      </c>
      <c r="F16" s="22">
        <f>SUMIF('Costing Template'!$A:$A,A16,'Costing Template'!$O:$O)</f>
        <v>0</v>
      </c>
      <c r="G16" s="44"/>
      <c r="H16" s="44"/>
    </row>
    <row r="17" spans="1:6" ht="18" customHeight="1" x14ac:dyDescent="0.25">
      <c r="A17" s="23" t="s">
        <v>211</v>
      </c>
      <c r="B17" s="24">
        <f>SUM(B5:B16)</f>
        <v>0</v>
      </c>
      <c r="C17" s="24">
        <f>SUM(C5:C16)</f>
        <v>0</v>
      </c>
      <c r="D17" s="24">
        <f>SUM(D5:D16)</f>
        <v>0</v>
      </c>
      <c r="E17" s="24">
        <f>SUM(E5:E16)</f>
        <v>0</v>
      </c>
      <c r="F17" s="24">
        <f>SUM(F5:F16)</f>
        <v>0</v>
      </c>
    </row>
    <row r="18" spans="1:6" ht="18" customHeight="1" x14ac:dyDescent="0.25">
      <c r="A18" s="45" t="s">
        <v>212</v>
      </c>
      <c r="B18" s="25">
        <v>0</v>
      </c>
      <c r="C18" s="25">
        <v>0</v>
      </c>
      <c r="D18" s="25">
        <v>0</v>
      </c>
      <c r="E18" s="25">
        <v>0</v>
      </c>
      <c r="F18" s="22">
        <f>F17*'Project Setup'!$B$16</f>
        <v>0</v>
      </c>
    </row>
    <row r="19" spans="1:6" ht="18" customHeight="1" x14ac:dyDescent="0.25">
      <c r="A19" s="23" t="s">
        <v>213</v>
      </c>
      <c r="B19" s="26"/>
      <c r="C19" s="26"/>
      <c r="D19" s="26"/>
      <c r="E19" s="26"/>
      <c r="F19" s="27">
        <f>F17+F18</f>
        <v>0</v>
      </c>
    </row>
    <row r="20" spans="1:6" ht="18" customHeight="1" x14ac:dyDescent="0.25">
      <c r="A20" s="45" t="s">
        <v>214</v>
      </c>
      <c r="B20" s="25"/>
      <c r="C20" s="25"/>
      <c r="D20" s="25"/>
      <c r="E20" s="25"/>
      <c r="F20" s="22">
        <f>F19*'Project Setup'!$B$15</f>
        <v>0</v>
      </c>
    </row>
    <row r="21" spans="1:6" ht="18" customHeight="1" x14ac:dyDescent="0.25">
      <c r="A21" s="28" t="s">
        <v>215</v>
      </c>
      <c r="B21" s="29"/>
      <c r="C21" s="29"/>
      <c r="D21" s="29"/>
      <c r="E21" s="29"/>
      <c r="F21" s="30">
        <f>F19+F20</f>
        <v>0</v>
      </c>
    </row>
    <row r="23" spans="1:6" x14ac:dyDescent="0.25">
      <c r="A23" s="1" t="s">
        <v>367</v>
      </c>
    </row>
  </sheetData>
  <mergeCells count="2">
    <mergeCell ref="A1:H1"/>
    <mergeCell ref="A2:H2"/>
  </mergeCells>
  <pageMargins left="0.75" right="0.75" top="1" bottom="1" header="0.511811023622047" footer="0.511811023622047"/>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0"/>
  <sheetViews>
    <sheetView showGridLines="0" zoomScaleNormal="100" workbookViewId="0">
      <pane ySplit="6" topLeftCell="A14" activePane="bottomLeft" state="frozen"/>
      <selection pane="bottomLeft" sqref="A1:H1"/>
    </sheetView>
  </sheetViews>
  <sheetFormatPr defaultColWidth="8.7109375" defaultRowHeight="15" x14ac:dyDescent="0.25"/>
  <cols>
    <col min="1" max="1" width="14" style="1" customWidth="1"/>
    <col min="2" max="2" width="18" style="1" customWidth="1"/>
    <col min="3" max="3" width="23" style="1" customWidth="1"/>
    <col min="4" max="4" width="18" style="1" customWidth="1"/>
    <col min="5" max="5" width="22" style="1" customWidth="1"/>
    <col min="6" max="6" width="15" style="1" customWidth="1"/>
    <col min="7" max="7" width="14" style="1" customWidth="1"/>
    <col min="8" max="8" width="52" style="1" customWidth="1"/>
    <col min="9" max="16384" width="8.7109375" style="1"/>
  </cols>
  <sheetData>
    <row r="1" spans="1:8" ht="23.25" x14ac:dyDescent="0.25">
      <c r="A1" s="58" t="s">
        <v>216</v>
      </c>
      <c r="B1" s="58"/>
      <c r="C1" s="58"/>
      <c r="D1" s="58"/>
      <c r="E1" s="58"/>
      <c r="F1" s="58"/>
      <c r="G1" s="58"/>
      <c r="H1" s="58"/>
    </row>
    <row r="2" spans="1:8" s="36" customFormat="1" ht="15.75" customHeight="1" x14ac:dyDescent="0.2">
      <c r="A2" s="35" t="s">
        <v>217</v>
      </c>
    </row>
    <row r="3" spans="1:8" s="36" customFormat="1" ht="15.75" customHeight="1" x14ac:dyDescent="0.2">
      <c r="A3" s="36" t="s">
        <v>218</v>
      </c>
      <c r="B3" s="31" t="s">
        <v>219</v>
      </c>
    </row>
    <row r="4" spans="1:8" s="36" customFormat="1" ht="15.75" customHeight="1" x14ac:dyDescent="0.2">
      <c r="A4" s="36" t="s">
        <v>220</v>
      </c>
      <c r="B4" s="35" t="s">
        <v>221</v>
      </c>
    </row>
    <row r="6" spans="1:8" ht="25.5" x14ac:dyDescent="0.25">
      <c r="A6" s="6" t="s">
        <v>44</v>
      </c>
      <c r="B6" s="6" t="s">
        <v>222</v>
      </c>
      <c r="C6" s="6" t="s">
        <v>223</v>
      </c>
      <c r="D6" s="6" t="s">
        <v>224</v>
      </c>
      <c r="E6" s="6" t="s">
        <v>225</v>
      </c>
      <c r="F6" s="6" t="s">
        <v>226</v>
      </c>
      <c r="G6" s="6" t="s">
        <v>227</v>
      </c>
      <c r="H6" s="6" t="s">
        <v>228</v>
      </c>
    </row>
    <row r="7" spans="1:8" ht="24" x14ac:dyDescent="0.25">
      <c r="A7" s="32" t="s">
        <v>229</v>
      </c>
      <c r="B7" s="33"/>
      <c r="C7" s="33"/>
      <c r="D7" s="33"/>
      <c r="E7" s="10"/>
      <c r="F7" s="10"/>
      <c r="G7" s="10"/>
      <c r="H7" s="34" t="s">
        <v>230</v>
      </c>
    </row>
    <row r="8" spans="1:8" ht="24" x14ac:dyDescent="0.25">
      <c r="A8" s="32" t="s">
        <v>231</v>
      </c>
      <c r="B8" s="33"/>
      <c r="C8" s="33"/>
      <c r="D8" s="33"/>
      <c r="E8" s="10"/>
      <c r="F8" s="10"/>
      <c r="G8" s="10"/>
      <c r="H8" s="34" t="s">
        <v>230</v>
      </c>
    </row>
    <row r="9" spans="1:8" ht="24" x14ac:dyDescent="0.25">
      <c r="A9" s="32" t="s">
        <v>232</v>
      </c>
      <c r="B9" s="33"/>
      <c r="C9" s="33"/>
      <c r="D9" s="33"/>
      <c r="E9" s="10"/>
      <c r="F9" s="10"/>
      <c r="G9" s="10"/>
      <c r="H9" s="34" t="s">
        <v>230</v>
      </c>
    </row>
    <row r="10" spans="1:8" ht="24" x14ac:dyDescent="0.25">
      <c r="A10" s="32" t="s">
        <v>233</v>
      </c>
      <c r="B10" s="33"/>
      <c r="C10" s="33"/>
      <c r="D10" s="33"/>
      <c r="E10" s="10"/>
      <c r="F10" s="10"/>
      <c r="G10" s="10"/>
      <c r="H10" s="34" t="s">
        <v>230</v>
      </c>
    </row>
    <row r="11" spans="1:8" ht="24" x14ac:dyDescent="0.25">
      <c r="A11" s="32" t="s">
        <v>234</v>
      </c>
      <c r="B11" s="33"/>
      <c r="C11" s="33"/>
      <c r="D11" s="33"/>
      <c r="E11" s="10"/>
      <c r="F11" s="10"/>
      <c r="G11" s="10"/>
      <c r="H11" s="34" t="s">
        <v>230</v>
      </c>
    </row>
    <row r="12" spans="1:8" ht="24" x14ac:dyDescent="0.25">
      <c r="A12" s="32" t="s">
        <v>235</v>
      </c>
      <c r="B12" s="33"/>
      <c r="C12" s="33"/>
      <c r="D12" s="33"/>
      <c r="E12" s="10"/>
      <c r="F12" s="10"/>
      <c r="G12" s="10"/>
      <c r="H12" s="34" t="s">
        <v>230</v>
      </c>
    </row>
    <row r="13" spans="1:8" ht="24" x14ac:dyDescent="0.25">
      <c r="A13" s="32" t="s">
        <v>236</v>
      </c>
      <c r="B13" s="33"/>
      <c r="C13" s="33"/>
      <c r="D13" s="33"/>
      <c r="E13" s="10"/>
      <c r="F13" s="10"/>
      <c r="G13" s="10"/>
      <c r="H13" s="34" t="s">
        <v>230</v>
      </c>
    </row>
    <row r="14" spans="1:8" ht="24" x14ac:dyDescent="0.25">
      <c r="A14" s="32" t="s">
        <v>237</v>
      </c>
      <c r="B14" s="33"/>
      <c r="C14" s="33"/>
      <c r="D14" s="33"/>
      <c r="E14" s="10"/>
      <c r="F14" s="10"/>
      <c r="G14" s="10"/>
      <c r="H14" s="34" t="s">
        <v>230</v>
      </c>
    </row>
    <row r="15" spans="1:8" ht="24" x14ac:dyDescent="0.25">
      <c r="A15" s="32" t="s">
        <v>238</v>
      </c>
      <c r="B15" s="33"/>
      <c r="C15" s="33"/>
      <c r="D15" s="33"/>
      <c r="E15" s="10"/>
      <c r="F15" s="10"/>
      <c r="G15" s="10"/>
      <c r="H15" s="34" t="s">
        <v>230</v>
      </c>
    </row>
    <row r="16" spans="1:8" ht="24" x14ac:dyDescent="0.25">
      <c r="A16" s="32" t="s">
        <v>239</v>
      </c>
      <c r="B16" s="33"/>
      <c r="C16" s="33"/>
      <c r="D16" s="33"/>
      <c r="E16" s="10"/>
      <c r="F16" s="10"/>
      <c r="G16" s="10"/>
      <c r="H16" s="34" t="s">
        <v>230</v>
      </c>
    </row>
    <row r="17" spans="1:8" ht="24" x14ac:dyDescent="0.25">
      <c r="A17" s="32" t="s">
        <v>240</v>
      </c>
      <c r="B17" s="33"/>
      <c r="C17" s="33"/>
      <c r="D17" s="33"/>
      <c r="E17" s="10"/>
      <c r="F17" s="10"/>
      <c r="G17" s="10"/>
      <c r="H17" s="34" t="s">
        <v>230</v>
      </c>
    </row>
    <row r="18" spans="1:8" ht="24" x14ac:dyDescent="0.25">
      <c r="A18" s="32" t="s">
        <v>241</v>
      </c>
      <c r="B18" s="33"/>
      <c r="C18" s="33"/>
      <c r="D18" s="33"/>
      <c r="E18" s="10"/>
      <c r="F18" s="10"/>
      <c r="G18" s="10"/>
      <c r="H18" s="34" t="s">
        <v>230</v>
      </c>
    </row>
    <row r="20" spans="1:8" x14ac:dyDescent="0.25">
      <c r="A20" s="1" t="s">
        <v>367</v>
      </c>
    </row>
  </sheetData>
  <autoFilter ref="A6:H18" xr:uid="{00000000-0009-0000-0000-000003000000}"/>
  <mergeCells count="1">
    <mergeCell ref="A1:H1"/>
  </mergeCells>
  <pageMargins left="0.75" right="0.75" top="1" bottom="1" header="0.511811023622047" footer="0.511811023622047"/>
  <pageSetup paperSize="9" orientation="portrait" horizontalDpi="300" verticalDpi="300"/>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030A0"/>
  </sheetPr>
  <dimension ref="A1:L38"/>
  <sheetViews>
    <sheetView showGridLines="0" zoomScaleNormal="100" workbookViewId="0">
      <pane ySplit="4" topLeftCell="A17" activePane="bottomLeft" state="frozen"/>
      <selection pane="bottomLeft" sqref="A1:H1"/>
    </sheetView>
  </sheetViews>
  <sheetFormatPr defaultColWidth="8.7109375" defaultRowHeight="15" x14ac:dyDescent="0.25"/>
  <cols>
    <col min="1" max="1" width="34" style="1" customWidth="1"/>
    <col min="2" max="4" width="16" style="1" customWidth="1"/>
    <col min="5" max="5" width="13" style="1" customWidth="1"/>
    <col min="6" max="7" width="15" style="1" customWidth="1"/>
    <col min="8" max="8" width="17" style="1" customWidth="1"/>
    <col min="9" max="9" width="55" style="1" customWidth="1"/>
    <col min="10" max="10" width="15" style="1" customWidth="1"/>
    <col min="11" max="11" width="22" style="1" customWidth="1"/>
    <col min="12" max="16384" width="8.7109375" style="1"/>
  </cols>
  <sheetData>
    <row r="1" spans="1:12" ht="27.75" customHeight="1" x14ac:dyDescent="0.25">
      <c r="A1" s="58" t="s">
        <v>242</v>
      </c>
      <c r="B1" s="58"/>
      <c r="C1" s="58"/>
      <c r="D1" s="58"/>
      <c r="E1" s="58"/>
      <c r="F1" s="58"/>
      <c r="G1" s="58"/>
      <c r="H1" s="58"/>
      <c r="I1" s="44"/>
      <c r="J1" s="44"/>
      <c r="K1" s="44"/>
      <c r="L1" s="44"/>
    </row>
    <row r="2" spans="1:12" s="36" customFormat="1" ht="31.5" customHeight="1" x14ac:dyDescent="0.2">
      <c r="A2" s="35" t="s">
        <v>243</v>
      </c>
      <c r="B2" s="37"/>
      <c r="C2" s="37"/>
      <c r="D2" s="37"/>
      <c r="E2" s="37"/>
      <c r="F2" s="37"/>
      <c r="G2" s="37"/>
      <c r="H2" s="37"/>
      <c r="I2" s="37"/>
      <c r="J2" s="37"/>
      <c r="K2" s="37"/>
      <c r="L2" s="37"/>
    </row>
    <row r="3" spans="1:12" ht="18" customHeight="1" x14ac:dyDescent="0.25">
      <c r="A3" s="37"/>
      <c r="B3" s="37"/>
      <c r="C3" s="37"/>
      <c r="D3" s="37"/>
      <c r="E3" s="37"/>
      <c r="F3" s="37"/>
      <c r="G3" s="37"/>
      <c r="H3" s="37"/>
      <c r="I3" s="37"/>
      <c r="J3" s="37"/>
      <c r="K3" s="37"/>
      <c r="L3" s="37"/>
    </row>
    <row r="4" spans="1:12" ht="41.25" customHeight="1" x14ac:dyDescent="0.25">
      <c r="A4" s="6" t="s">
        <v>244</v>
      </c>
      <c r="B4" s="6" t="s">
        <v>44</v>
      </c>
      <c r="C4" s="6" t="s">
        <v>245</v>
      </c>
      <c r="D4" s="6" t="s">
        <v>225</v>
      </c>
      <c r="E4" s="6" t="s">
        <v>246</v>
      </c>
      <c r="F4" s="6" t="s">
        <v>227</v>
      </c>
      <c r="G4" s="6" t="s">
        <v>226</v>
      </c>
      <c r="H4" s="6" t="s">
        <v>247</v>
      </c>
      <c r="I4" s="6" t="s">
        <v>248</v>
      </c>
      <c r="J4" s="6" t="s">
        <v>249</v>
      </c>
      <c r="K4" s="6" t="s">
        <v>250</v>
      </c>
      <c r="L4" s="37"/>
    </row>
    <row r="5" spans="1:12" ht="18" customHeight="1" x14ac:dyDescent="0.25">
      <c r="A5" s="38" t="s">
        <v>251</v>
      </c>
      <c r="B5" s="38"/>
      <c r="C5" s="39"/>
      <c r="D5" s="10"/>
      <c r="E5" s="40"/>
      <c r="F5" s="10"/>
      <c r="G5" s="10"/>
      <c r="H5" s="40"/>
      <c r="I5" s="38"/>
      <c r="J5" s="38"/>
      <c r="K5" s="38"/>
      <c r="L5" s="37"/>
    </row>
    <row r="6" spans="1:12" ht="18" customHeight="1" x14ac:dyDescent="0.25">
      <c r="A6" s="9" t="s">
        <v>252</v>
      </c>
      <c r="B6" s="9" t="s">
        <v>234</v>
      </c>
      <c r="C6" s="41" t="s">
        <v>253</v>
      </c>
      <c r="D6" s="10">
        <f>IFERROR(VLOOKUP(B6,'AfC Pay Scales'!$A$7:$G$18,5,FALSE()),"")</f>
        <v>0</v>
      </c>
      <c r="E6" s="42" t="s">
        <v>60</v>
      </c>
      <c r="F6" s="10">
        <f>IFERROR(VLOOKUP(B6,'AfC Pay Scales'!$A$7:$G$18,7,FALSE()),"")</f>
        <v>0</v>
      </c>
      <c r="G6" s="10">
        <f>IFERROR(VLOOKUP(B6,'AfC Pay Scales'!$A$7:$G$18,6,FALSE()),"")</f>
        <v>0</v>
      </c>
      <c r="H6" s="42">
        <f>'Project Setup'!$B$13</f>
        <v>0</v>
      </c>
      <c r="I6" s="9" t="s">
        <v>254</v>
      </c>
      <c r="J6" s="9" t="s">
        <v>255</v>
      </c>
      <c r="K6" s="9"/>
      <c r="L6" s="37"/>
    </row>
    <row r="7" spans="1:12" ht="18" customHeight="1" x14ac:dyDescent="0.25">
      <c r="A7" s="9" t="s">
        <v>256</v>
      </c>
      <c r="B7" s="9" t="s">
        <v>235</v>
      </c>
      <c r="C7" s="41" t="s">
        <v>253</v>
      </c>
      <c r="D7" s="10">
        <f>IFERROR(VLOOKUP(B7,'AfC Pay Scales'!$A$7:$G$18,5,FALSE()),"")</f>
        <v>0</v>
      </c>
      <c r="E7" s="42" t="s">
        <v>60</v>
      </c>
      <c r="F7" s="10">
        <f>IFERROR(VLOOKUP(B7,'AfC Pay Scales'!$A$7:$G$18,7,FALSE()),"")</f>
        <v>0</v>
      </c>
      <c r="G7" s="10">
        <f>IFERROR(VLOOKUP(B7,'AfC Pay Scales'!$A$7:$G$18,6,FALSE()),"")</f>
        <v>0</v>
      </c>
      <c r="H7" s="42">
        <f>'Project Setup'!$B$13</f>
        <v>0</v>
      </c>
      <c r="I7" s="9" t="s">
        <v>254</v>
      </c>
      <c r="J7" s="9" t="s">
        <v>255</v>
      </c>
      <c r="K7" s="9"/>
      <c r="L7" s="37"/>
    </row>
    <row r="8" spans="1:12" ht="18" customHeight="1" x14ac:dyDescent="0.25">
      <c r="A8" s="9" t="s">
        <v>257</v>
      </c>
      <c r="B8" s="9" t="s">
        <v>236</v>
      </c>
      <c r="C8" s="41" t="s">
        <v>253</v>
      </c>
      <c r="D8" s="10">
        <f>IFERROR(VLOOKUP(B8,'AfC Pay Scales'!$A$7:$G$18,5,FALSE()),"")</f>
        <v>0</v>
      </c>
      <c r="E8" s="42" t="s">
        <v>60</v>
      </c>
      <c r="F8" s="10">
        <f>IFERROR(VLOOKUP(B8,'AfC Pay Scales'!$A$7:$G$18,7,FALSE()),"")</f>
        <v>0</v>
      </c>
      <c r="G8" s="10">
        <f>IFERROR(VLOOKUP(B8,'AfC Pay Scales'!$A$7:$G$18,6,FALSE()),"")</f>
        <v>0</v>
      </c>
      <c r="H8" s="42">
        <f>'Project Setup'!$B$13</f>
        <v>0</v>
      </c>
      <c r="I8" s="9" t="s">
        <v>254</v>
      </c>
      <c r="J8" s="9" t="s">
        <v>255</v>
      </c>
      <c r="K8" s="9"/>
      <c r="L8" s="37"/>
    </row>
    <row r="9" spans="1:12" ht="18" customHeight="1" x14ac:dyDescent="0.25">
      <c r="A9" s="9" t="s">
        <v>258</v>
      </c>
      <c r="B9" s="9" t="s">
        <v>235</v>
      </c>
      <c r="C9" s="41" t="s">
        <v>253</v>
      </c>
      <c r="D9" s="10">
        <f>IFERROR(VLOOKUP(B9,'AfC Pay Scales'!$A$7:$G$18,5,FALSE()),"")</f>
        <v>0</v>
      </c>
      <c r="E9" s="42" t="s">
        <v>60</v>
      </c>
      <c r="F9" s="10">
        <f>IFERROR(VLOOKUP(B9,'AfC Pay Scales'!$A$7:$G$18,7,FALSE()),"")</f>
        <v>0</v>
      </c>
      <c r="G9" s="10">
        <f>IFERROR(VLOOKUP(B9,'AfC Pay Scales'!$A$7:$G$18,6,FALSE()),"")</f>
        <v>0</v>
      </c>
      <c r="H9" s="42">
        <f>'Project Setup'!$B$13</f>
        <v>0</v>
      </c>
      <c r="I9" s="9" t="s">
        <v>254</v>
      </c>
      <c r="J9" s="9" t="s">
        <v>255</v>
      </c>
      <c r="K9" s="9"/>
      <c r="L9" s="37"/>
    </row>
    <row r="10" spans="1:12" ht="25.5" x14ac:dyDescent="0.25">
      <c r="A10" s="9" t="s">
        <v>259</v>
      </c>
      <c r="B10" s="9" t="s">
        <v>235</v>
      </c>
      <c r="C10" s="9" t="s">
        <v>253</v>
      </c>
      <c r="D10" s="10">
        <f>IFERROR(VLOOKUP(B10,'AfC Pay Scales'!$A$7:$G$18,5,FALSE()),"")</f>
        <v>0</v>
      </c>
      <c r="E10" s="9" t="s">
        <v>60</v>
      </c>
      <c r="F10" s="10">
        <f>IFERROR(VLOOKUP(B10,'AfC Pay Scales'!$A$7:$G$18,7,FALSE()),"")</f>
        <v>0</v>
      </c>
      <c r="G10" s="10">
        <f>IFERROR(VLOOKUP(B10,'AfC Pay Scales'!$A$7:$G$18,6,FALSE()),"")</f>
        <v>0</v>
      </c>
      <c r="H10" s="42">
        <f>'Project Setup'!$B$13</f>
        <v>0</v>
      </c>
      <c r="I10" s="9" t="s">
        <v>254</v>
      </c>
      <c r="J10" s="9" t="s">
        <v>255</v>
      </c>
      <c r="K10" s="9"/>
      <c r="L10" s="37"/>
    </row>
    <row r="11" spans="1:12" ht="25.5" x14ac:dyDescent="0.25">
      <c r="A11" s="9" t="s">
        <v>260</v>
      </c>
      <c r="B11" s="9" t="s">
        <v>235</v>
      </c>
      <c r="C11" s="9" t="s">
        <v>253</v>
      </c>
      <c r="D11" s="10">
        <f>IFERROR(VLOOKUP(B11,'AfC Pay Scales'!$A$7:$G$18,5,FALSE()),"")</f>
        <v>0</v>
      </c>
      <c r="E11" s="9" t="s">
        <v>60</v>
      </c>
      <c r="F11" s="10">
        <f>IFERROR(VLOOKUP(B11,'AfC Pay Scales'!$A$7:$G$18,7,FALSE()),"")</f>
        <v>0</v>
      </c>
      <c r="G11" s="10">
        <f>IFERROR(VLOOKUP(B11,'AfC Pay Scales'!$A$7:$G$18,6,FALSE()),"")</f>
        <v>0</v>
      </c>
      <c r="H11" s="42">
        <f>'Project Setup'!$B$13</f>
        <v>0</v>
      </c>
      <c r="I11" s="9" t="s">
        <v>254</v>
      </c>
      <c r="J11" s="9" t="s">
        <v>255</v>
      </c>
      <c r="K11" s="9"/>
      <c r="L11" s="37"/>
    </row>
    <row r="12" spans="1:12" ht="25.5" x14ac:dyDescent="0.25">
      <c r="A12" s="9" t="s">
        <v>261</v>
      </c>
      <c r="B12" s="9" t="s">
        <v>262</v>
      </c>
      <c r="C12" s="9" t="s">
        <v>263</v>
      </c>
      <c r="D12" s="10"/>
      <c r="E12" s="9" t="s">
        <v>60</v>
      </c>
      <c r="F12" s="10"/>
      <c r="G12" s="10"/>
      <c r="H12" s="42">
        <f>'Project Setup'!$B$13</f>
        <v>0</v>
      </c>
      <c r="I12" s="9" t="s">
        <v>264</v>
      </c>
      <c r="J12" s="9"/>
      <c r="K12" s="9"/>
      <c r="L12" s="37"/>
    </row>
    <row r="13" spans="1:12" ht="25.5" x14ac:dyDescent="0.25">
      <c r="A13" s="9" t="s">
        <v>265</v>
      </c>
      <c r="B13" s="9" t="s">
        <v>236</v>
      </c>
      <c r="C13" s="9" t="s">
        <v>253</v>
      </c>
      <c r="D13" s="10">
        <f>IFERROR(VLOOKUP(B13,'AfC Pay Scales'!$A$7:$G$18,5,FALSE()),"")</f>
        <v>0</v>
      </c>
      <c r="E13" s="9" t="s">
        <v>60</v>
      </c>
      <c r="F13" s="10">
        <f>IFERROR(VLOOKUP(B13,'AfC Pay Scales'!$A$7:$G$18,7,FALSE()),"")</f>
        <v>0</v>
      </c>
      <c r="G13" s="10">
        <f>IFERROR(VLOOKUP(B13,'AfC Pay Scales'!$A$7:$G$18,6,FALSE()),"")</f>
        <v>0</v>
      </c>
      <c r="H13" s="42">
        <f>'Project Setup'!$B$13</f>
        <v>0</v>
      </c>
      <c r="I13" s="9" t="s">
        <v>254</v>
      </c>
      <c r="J13" s="9" t="s">
        <v>255</v>
      </c>
      <c r="K13" s="9"/>
      <c r="L13" s="37"/>
    </row>
    <row r="14" spans="1:12" ht="25.5" x14ac:dyDescent="0.25">
      <c r="A14" s="9" t="s">
        <v>266</v>
      </c>
      <c r="B14" s="9" t="s">
        <v>236</v>
      </c>
      <c r="C14" s="9" t="s">
        <v>253</v>
      </c>
      <c r="D14" s="10">
        <f>IFERROR(VLOOKUP(B14,'AfC Pay Scales'!$A$7:$G$18,5,FALSE()),"")</f>
        <v>0</v>
      </c>
      <c r="E14" s="9" t="s">
        <v>60</v>
      </c>
      <c r="F14" s="10">
        <f>IFERROR(VLOOKUP(B14,'AfC Pay Scales'!$A$7:$G$18,7,FALSE()),"")</f>
        <v>0</v>
      </c>
      <c r="G14" s="10">
        <f>IFERROR(VLOOKUP(B14,'AfC Pay Scales'!$A$7:$G$18,6,FALSE()),"")</f>
        <v>0</v>
      </c>
      <c r="H14" s="42">
        <f>'Project Setup'!$B$13</f>
        <v>0</v>
      </c>
      <c r="I14" s="9" t="s">
        <v>254</v>
      </c>
      <c r="J14" s="9" t="s">
        <v>255</v>
      </c>
      <c r="K14" s="9"/>
      <c r="L14" s="37"/>
    </row>
    <row r="15" spans="1:12" ht="25.5" x14ac:dyDescent="0.25">
      <c r="A15" s="9" t="s">
        <v>267</v>
      </c>
      <c r="B15" s="9" t="s">
        <v>236</v>
      </c>
      <c r="C15" s="9" t="s">
        <v>253</v>
      </c>
      <c r="D15" s="10">
        <f>IFERROR(VLOOKUP(B15,'AfC Pay Scales'!$A$7:$G$18,5,FALSE()),"")</f>
        <v>0</v>
      </c>
      <c r="E15" s="9" t="s">
        <v>60</v>
      </c>
      <c r="F15" s="10">
        <f>IFERROR(VLOOKUP(B15,'AfC Pay Scales'!$A$7:$G$18,7,FALSE()),"")</f>
        <v>0</v>
      </c>
      <c r="G15" s="10">
        <f>IFERROR(VLOOKUP(B15,'AfC Pay Scales'!$A$7:$G$18,6,FALSE()),"")</f>
        <v>0</v>
      </c>
      <c r="H15" s="42">
        <f>'Project Setup'!$B$13</f>
        <v>0</v>
      </c>
      <c r="I15" s="9" t="s">
        <v>254</v>
      </c>
      <c r="J15" s="9" t="s">
        <v>255</v>
      </c>
      <c r="K15" s="9"/>
      <c r="L15" s="37"/>
    </row>
    <row r="16" spans="1:12" ht="25.5" x14ac:dyDescent="0.25">
      <c r="A16" s="9" t="s">
        <v>268</v>
      </c>
      <c r="B16" s="9" t="s">
        <v>262</v>
      </c>
      <c r="C16" s="9" t="s">
        <v>263</v>
      </c>
      <c r="D16" s="10"/>
      <c r="E16" s="9" t="s">
        <v>60</v>
      </c>
      <c r="F16" s="10"/>
      <c r="G16" s="10"/>
      <c r="H16" s="42">
        <f>'Project Setup'!$B$13</f>
        <v>0</v>
      </c>
      <c r="I16" s="9" t="s">
        <v>264</v>
      </c>
      <c r="J16" s="9"/>
      <c r="K16" s="9"/>
      <c r="L16" s="37"/>
    </row>
    <row r="17" spans="1:12" ht="25.5" x14ac:dyDescent="0.25">
      <c r="A17" s="9" t="s">
        <v>269</v>
      </c>
      <c r="B17" s="9" t="s">
        <v>236</v>
      </c>
      <c r="C17" s="9" t="s">
        <v>253</v>
      </c>
      <c r="D17" s="10">
        <f>IFERROR(VLOOKUP(B17,'AfC Pay Scales'!$A$7:$G$18,5,FALSE()),"")</f>
        <v>0</v>
      </c>
      <c r="E17" s="9" t="s">
        <v>60</v>
      </c>
      <c r="F17" s="10">
        <f>IFERROR(VLOOKUP(B17,'AfC Pay Scales'!$A$7:$G$18,7,FALSE()),"")</f>
        <v>0</v>
      </c>
      <c r="G17" s="10">
        <f>IFERROR(VLOOKUP(B17,'AfC Pay Scales'!$A$7:$G$18,6,FALSE()),"")</f>
        <v>0</v>
      </c>
      <c r="H17" s="42">
        <f>'Project Setup'!$B$13</f>
        <v>0</v>
      </c>
      <c r="I17" s="9" t="s">
        <v>254</v>
      </c>
      <c r="J17" s="9" t="s">
        <v>255</v>
      </c>
      <c r="K17" s="9"/>
      <c r="L17" s="37"/>
    </row>
    <row r="18" spans="1:12" ht="25.5" x14ac:dyDescent="0.25">
      <c r="A18" s="9" t="s">
        <v>270</v>
      </c>
      <c r="B18" s="9" t="s">
        <v>236</v>
      </c>
      <c r="C18" s="9" t="s">
        <v>253</v>
      </c>
      <c r="D18" s="10">
        <f>IFERROR(VLOOKUP(B18,'AfC Pay Scales'!$A$7:$G$18,5,FALSE()),"")</f>
        <v>0</v>
      </c>
      <c r="E18" s="9" t="s">
        <v>60</v>
      </c>
      <c r="F18" s="10">
        <f>IFERROR(VLOOKUP(B18,'AfC Pay Scales'!$A$7:$G$18,7,FALSE()),"")</f>
        <v>0</v>
      </c>
      <c r="G18" s="10">
        <f>IFERROR(VLOOKUP(B18,'AfC Pay Scales'!$A$7:$G$18,6,FALSE()),"")</f>
        <v>0</v>
      </c>
      <c r="H18" s="42">
        <f>'Project Setup'!$B$13</f>
        <v>0</v>
      </c>
      <c r="I18" s="9" t="s">
        <v>254</v>
      </c>
      <c r="J18" s="9" t="s">
        <v>255</v>
      </c>
      <c r="K18" s="9"/>
      <c r="L18" s="37"/>
    </row>
    <row r="19" spans="1:12" ht="25.5" x14ac:dyDescent="0.25">
      <c r="A19" s="9" t="s">
        <v>271</v>
      </c>
      <c r="B19" s="9" t="s">
        <v>236</v>
      </c>
      <c r="C19" s="9" t="s">
        <v>253</v>
      </c>
      <c r="D19" s="10">
        <f>IFERROR(VLOOKUP(B19,'AfC Pay Scales'!$A$7:$G$18,5,FALSE()),"")</f>
        <v>0</v>
      </c>
      <c r="E19" s="9" t="s">
        <v>60</v>
      </c>
      <c r="F19" s="10">
        <f>IFERROR(VLOOKUP(B19,'AfC Pay Scales'!$A$7:$G$18,7,FALSE()),"")</f>
        <v>0</v>
      </c>
      <c r="G19" s="10">
        <f>IFERROR(VLOOKUP(B19,'AfC Pay Scales'!$A$7:$G$18,6,FALSE()),"")</f>
        <v>0</v>
      </c>
      <c r="H19" s="42">
        <f>'Project Setup'!$B$13</f>
        <v>0</v>
      </c>
      <c r="I19" s="9" t="s">
        <v>254</v>
      </c>
      <c r="J19" s="9" t="s">
        <v>255</v>
      </c>
      <c r="K19" s="9"/>
      <c r="L19" s="37"/>
    </row>
    <row r="20" spans="1:12" ht="25.5" x14ac:dyDescent="0.25">
      <c r="A20" s="9" t="s">
        <v>272</v>
      </c>
      <c r="B20" s="9" t="s">
        <v>236</v>
      </c>
      <c r="C20" s="9" t="s">
        <v>253</v>
      </c>
      <c r="D20" s="10">
        <f>IFERROR(VLOOKUP(B20,'AfC Pay Scales'!$A$7:$G$18,5,FALSE()),"")</f>
        <v>0</v>
      </c>
      <c r="E20" s="9" t="s">
        <v>60</v>
      </c>
      <c r="F20" s="10">
        <f>IFERROR(VLOOKUP(B20,'AfC Pay Scales'!$A$7:$G$18,7,FALSE()),"")</f>
        <v>0</v>
      </c>
      <c r="G20" s="10">
        <f>IFERROR(VLOOKUP(B20,'AfC Pay Scales'!$A$7:$G$18,6,FALSE()),"")</f>
        <v>0</v>
      </c>
      <c r="H20" s="42">
        <f>'Project Setup'!$B$13</f>
        <v>0</v>
      </c>
      <c r="I20" s="9" t="s">
        <v>254</v>
      </c>
      <c r="J20" s="9" t="s">
        <v>255</v>
      </c>
      <c r="K20" s="9"/>
      <c r="L20" s="37"/>
    </row>
    <row r="21" spans="1:12" ht="25.5" x14ac:dyDescent="0.25">
      <c r="A21" s="9" t="s">
        <v>273</v>
      </c>
      <c r="B21" s="9" t="s">
        <v>237</v>
      </c>
      <c r="C21" s="9" t="s">
        <v>253</v>
      </c>
      <c r="D21" s="10">
        <f>IFERROR(VLOOKUP(B21,'AfC Pay Scales'!$A$7:$G$18,5,FALSE()),"")</f>
        <v>0</v>
      </c>
      <c r="E21" s="9" t="s">
        <v>60</v>
      </c>
      <c r="F21" s="10">
        <f>IFERROR(VLOOKUP(B21,'AfC Pay Scales'!$A$7:$G$18,7,FALSE()),"")</f>
        <v>0</v>
      </c>
      <c r="G21" s="10">
        <f>IFERROR(VLOOKUP(B21,'AfC Pay Scales'!$A$7:$G$18,6,FALSE()),"")</f>
        <v>0</v>
      </c>
      <c r="H21" s="42">
        <f>'Project Setup'!$B$13</f>
        <v>0</v>
      </c>
      <c r="I21" s="9" t="s">
        <v>254</v>
      </c>
      <c r="J21" s="9" t="s">
        <v>255</v>
      </c>
      <c r="K21" s="9"/>
      <c r="L21" s="37"/>
    </row>
    <row r="22" spans="1:12" ht="25.5" x14ac:dyDescent="0.25">
      <c r="A22" s="9" t="s">
        <v>274</v>
      </c>
      <c r="B22" s="9" t="s">
        <v>262</v>
      </c>
      <c r="C22" s="9" t="s">
        <v>263</v>
      </c>
      <c r="D22" s="10"/>
      <c r="E22" s="9" t="s">
        <v>60</v>
      </c>
      <c r="F22" s="10"/>
      <c r="G22" s="10"/>
      <c r="H22" s="42">
        <f>'Project Setup'!$B$13</f>
        <v>0</v>
      </c>
      <c r="I22" s="9" t="s">
        <v>264</v>
      </c>
      <c r="J22" s="9"/>
      <c r="K22" s="9"/>
      <c r="L22" s="37"/>
    </row>
    <row r="23" spans="1:12" x14ac:dyDescent="0.25">
      <c r="A23" s="37"/>
      <c r="B23" s="37"/>
      <c r="C23" s="37"/>
      <c r="D23" s="37"/>
      <c r="E23" s="37"/>
      <c r="F23" s="37"/>
      <c r="G23" s="37"/>
      <c r="H23" s="37"/>
      <c r="I23" s="37"/>
      <c r="J23" s="37"/>
      <c r="K23" s="37"/>
      <c r="L23" s="37"/>
    </row>
    <row r="24" spans="1:12" x14ac:dyDescent="0.25">
      <c r="A24" s="37" t="s">
        <v>367</v>
      </c>
      <c r="B24" s="37"/>
      <c r="C24" s="37"/>
      <c r="D24" s="37"/>
      <c r="E24" s="37"/>
      <c r="F24" s="37"/>
      <c r="G24" s="37"/>
      <c r="H24" s="37"/>
      <c r="I24" s="37"/>
      <c r="J24" s="37"/>
      <c r="K24" s="37"/>
      <c r="L24" s="37"/>
    </row>
    <row r="25" spans="1:12" x14ac:dyDescent="0.25">
      <c r="A25" s="37"/>
      <c r="B25" s="37"/>
      <c r="C25" s="37"/>
      <c r="D25" s="37"/>
      <c r="E25" s="37"/>
      <c r="F25" s="37"/>
      <c r="G25" s="37"/>
      <c r="H25" s="37"/>
      <c r="I25" s="37"/>
      <c r="J25" s="37"/>
      <c r="K25" s="37"/>
      <c r="L25" s="37"/>
    </row>
    <row r="26" spans="1:12" x14ac:dyDescent="0.25">
      <c r="A26" s="37"/>
      <c r="B26" s="37"/>
      <c r="C26" s="37"/>
      <c r="D26" s="37"/>
      <c r="E26" s="37"/>
      <c r="F26" s="37"/>
      <c r="G26" s="37"/>
      <c r="H26" s="37"/>
      <c r="I26" s="37"/>
      <c r="J26" s="37"/>
      <c r="K26" s="37"/>
      <c r="L26" s="37"/>
    </row>
    <row r="27" spans="1:12" x14ac:dyDescent="0.25">
      <c r="A27" s="37"/>
      <c r="B27" s="37"/>
      <c r="C27" s="37"/>
      <c r="D27" s="37"/>
      <c r="E27" s="37"/>
      <c r="F27" s="37"/>
      <c r="G27" s="37"/>
      <c r="H27" s="37"/>
      <c r="I27" s="37"/>
      <c r="J27" s="37"/>
      <c r="K27" s="37"/>
      <c r="L27" s="37"/>
    </row>
    <row r="28" spans="1:12" x14ac:dyDescent="0.25">
      <c r="A28" s="37"/>
      <c r="B28" s="37"/>
      <c r="C28" s="37"/>
      <c r="D28" s="37"/>
      <c r="E28" s="37"/>
      <c r="F28" s="37"/>
      <c r="G28" s="37"/>
      <c r="H28" s="37"/>
      <c r="I28" s="37"/>
      <c r="J28" s="37"/>
      <c r="K28" s="37"/>
      <c r="L28" s="37"/>
    </row>
    <row r="29" spans="1:12" x14ac:dyDescent="0.25">
      <c r="A29" s="37"/>
      <c r="B29" s="37"/>
      <c r="C29" s="37"/>
      <c r="D29" s="37"/>
      <c r="E29" s="37"/>
      <c r="F29" s="37"/>
      <c r="G29" s="37"/>
      <c r="H29" s="37"/>
      <c r="I29" s="37"/>
      <c r="J29" s="37"/>
      <c r="K29" s="37"/>
      <c r="L29" s="37"/>
    </row>
    <row r="30" spans="1:12" x14ac:dyDescent="0.25">
      <c r="A30" s="37"/>
      <c r="B30" s="37"/>
      <c r="C30" s="37"/>
      <c r="D30" s="37"/>
      <c r="E30" s="37"/>
      <c r="F30" s="37"/>
      <c r="G30" s="37"/>
      <c r="H30" s="37"/>
      <c r="I30" s="37"/>
      <c r="J30" s="37"/>
      <c r="K30" s="37"/>
      <c r="L30" s="37"/>
    </row>
    <row r="31" spans="1:12" x14ac:dyDescent="0.25">
      <c r="A31" s="37"/>
      <c r="B31" s="37"/>
      <c r="C31" s="37"/>
      <c r="D31" s="37"/>
      <c r="E31" s="37"/>
      <c r="F31" s="37"/>
      <c r="G31" s="37"/>
      <c r="H31" s="37"/>
      <c r="I31" s="37"/>
      <c r="J31" s="37"/>
      <c r="K31" s="37"/>
      <c r="L31" s="37"/>
    </row>
    <row r="32" spans="1:12" x14ac:dyDescent="0.25">
      <c r="A32" s="37"/>
      <c r="B32" s="37"/>
      <c r="C32" s="37"/>
      <c r="D32" s="37"/>
      <c r="E32" s="37"/>
      <c r="F32" s="37"/>
      <c r="G32" s="37"/>
      <c r="H32" s="37"/>
      <c r="I32" s="37"/>
      <c r="J32" s="37"/>
      <c r="K32" s="37"/>
      <c r="L32" s="37"/>
    </row>
    <row r="33" spans="1:12" x14ac:dyDescent="0.25">
      <c r="A33" s="37"/>
      <c r="B33" s="37"/>
      <c r="C33" s="37"/>
      <c r="D33" s="37"/>
      <c r="E33" s="37"/>
      <c r="F33" s="37"/>
      <c r="G33" s="37"/>
      <c r="H33" s="37"/>
      <c r="I33" s="37"/>
      <c r="J33" s="37"/>
      <c r="K33" s="37"/>
      <c r="L33" s="37"/>
    </row>
    <row r="34" spans="1:12" x14ac:dyDescent="0.25">
      <c r="A34" s="37"/>
      <c r="B34" s="37"/>
      <c r="C34" s="37"/>
      <c r="D34" s="37"/>
      <c r="E34" s="37"/>
      <c r="F34" s="37"/>
      <c r="G34" s="37"/>
      <c r="H34" s="37"/>
      <c r="I34" s="37"/>
      <c r="J34" s="37"/>
      <c r="K34" s="37"/>
      <c r="L34" s="37"/>
    </row>
    <row r="35" spans="1:12" x14ac:dyDescent="0.25">
      <c r="A35" s="37"/>
      <c r="B35" s="37"/>
      <c r="C35" s="37"/>
      <c r="D35" s="37"/>
      <c r="E35" s="37"/>
      <c r="F35" s="37"/>
      <c r="G35" s="37"/>
      <c r="H35" s="37"/>
      <c r="I35" s="37"/>
      <c r="J35" s="37"/>
      <c r="K35" s="37"/>
      <c r="L35" s="37"/>
    </row>
    <row r="36" spans="1:12" x14ac:dyDescent="0.25">
      <c r="A36" s="37"/>
      <c r="B36" s="37"/>
      <c r="C36" s="37"/>
      <c r="D36" s="37"/>
      <c r="E36" s="37"/>
      <c r="F36" s="37"/>
      <c r="G36" s="37"/>
      <c r="H36" s="37"/>
      <c r="I36" s="37"/>
      <c r="J36" s="37"/>
      <c r="K36" s="37"/>
      <c r="L36" s="37"/>
    </row>
    <row r="37" spans="1:12" x14ac:dyDescent="0.25">
      <c r="A37" s="37"/>
      <c r="B37" s="37"/>
      <c r="C37" s="37"/>
      <c r="D37" s="37"/>
      <c r="E37" s="37"/>
      <c r="F37" s="37"/>
      <c r="G37" s="37"/>
      <c r="H37" s="37"/>
      <c r="I37" s="37"/>
      <c r="J37" s="37"/>
      <c r="K37" s="37"/>
      <c r="L37" s="37"/>
    </row>
    <row r="38" spans="1:12" x14ac:dyDescent="0.25">
      <c r="A38" s="37"/>
      <c r="B38" s="37"/>
      <c r="C38" s="37"/>
      <c r="D38" s="37"/>
      <c r="E38" s="37"/>
      <c r="F38" s="37"/>
      <c r="G38" s="37"/>
      <c r="H38" s="37"/>
      <c r="I38" s="37"/>
      <c r="J38" s="37"/>
      <c r="K38" s="37"/>
      <c r="L38" s="37"/>
    </row>
  </sheetData>
  <mergeCells count="1">
    <mergeCell ref="A1:H1"/>
  </mergeCells>
  <dataValidations count="1">
    <dataValidation type="list" allowBlank="1" sqref="B5:B43" xr:uid="{00000000-0002-0000-0400-000000000000}">
      <formula1>"Band 1,Band 2,Band 3,Band 4,Band 5,Band 6,Band 7,Band 8a,Band 8b,Band 8c,Band 8d,Band 9,Local / non-AfC"</formula1>
      <formula2>0</formula2>
    </dataValidation>
  </dataValidation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D7D31"/>
  </sheetPr>
  <dimension ref="A1:I36"/>
  <sheetViews>
    <sheetView showGridLines="0" zoomScaleNormal="100" workbookViewId="0">
      <pane ySplit="4" topLeftCell="A20" activePane="bottomLeft" state="frozen"/>
      <selection pane="bottomLeft" sqref="A1:H1"/>
    </sheetView>
  </sheetViews>
  <sheetFormatPr defaultColWidth="8.7109375" defaultRowHeight="15" x14ac:dyDescent="0.25"/>
  <cols>
    <col min="1" max="1" width="10" style="1" customWidth="1"/>
    <col min="2" max="2" width="22" style="1" customWidth="1"/>
    <col min="3" max="3" width="48" style="1" customWidth="1"/>
    <col min="4" max="4" width="28" style="1" customWidth="1"/>
    <col min="5" max="5" width="42" style="1" customWidth="1"/>
    <col min="6" max="6" width="18" style="1" customWidth="1"/>
    <col min="7" max="7" width="16" style="1" customWidth="1"/>
    <col min="8" max="8" width="18" style="1" customWidth="1"/>
    <col min="9" max="9" width="42" style="1" customWidth="1"/>
    <col min="10" max="16384" width="8.7109375" style="1"/>
  </cols>
  <sheetData>
    <row r="1" spans="1:9" ht="27.75" customHeight="1" x14ac:dyDescent="0.25">
      <c r="A1" s="58" t="s">
        <v>275</v>
      </c>
      <c r="B1" s="58"/>
      <c r="C1" s="58"/>
      <c r="D1" s="58"/>
      <c r="E1" s="58"/>
      <c r="F1" s="58"/>
      <c r="G1" s="58"/>
      <c r="H1" s="58"/>
      <c r="I1" s="44"/>
    </row>
    <row r="2" spans="1:9" ht="31.5" customHeight="1" x14ac:dyDescent="0.25">
      <c r="A2" s="63" t="s">
        <v>276</v>
      </c>
      <c r="B2" s="63"/>
      <c r="C2" s="63"/>
      <c r="D2" s="63"/>
      <c r="E2" s="63"/>
      <c r="F2" s="63"/>
      <c r="G2" s="63"/>
      <c r="H2" s="63"/>
      <c r="I2" s="44"/>
    </row>
    <row r="3" spans="1:9" ht="18" customHeight="1" x14ac:dyDescent="0.25">
      <c r="A3" s="44"/>
      <c r="B3" s="44"/>
      <c r="C3" s="44"/>
      <c r="D3" s="44"/>
      <c r="E3" s="44"/>
      <c r="F3" s="44"/>
      <c r="G3" s="44"/>
      <c r="H3" s="44"/>
      <c r="I3" s="44"/>
    </row>
    <row r="4" spans="1:9" ht="18" customHeight="1" x14ac:dyDescent="0.25">
      <c r="A4" s="21" t="s">
        <v>277</v>
      </c>
      <c r="B4" s="21" t="s">
        <v>278</v>
      </c>
      <c r="C4" s="21" t="s">
        <v>279</v>
      </c>
      <c r="D4" s="21" t="s">
        <v>280</v>
      </c>
      <c r="E4" s="21" t="s">
        <v>281</v>
      </c>
      <c r="F4" s="21" t="s">
        <v>282</v>
      </c>
      <c r="G4" s="21" t="s">
        <v>283</v>
      </c>
      <c r="H4" s="21" t="s">
        <v>284</v>
      </c>
      <c r="I4" s="21" t="s">
        <v>285</v>
      </c>
    </row>
    <row r="5" spans="1:9" ht="18" customHeight="1" x14ac:dyDescent="0.25">
      <c r="A5" s="45" t="s">
        <v>286</v>
      </c>
      <c r="B5" s="3"/>
      <c r="C5" s="3"/>
      <c r="D5" s="3"/>
      <c r="E5" s="3"/>
      <c r="F5" s="3"/>
      <c r="G5" s="3" t="s">
        <v>287</v>
      </c>
      <c r="H5" s="3"/>
      <c r="I5" s="3"/>
    </row>
    <row r="6" spans="1:9" ht="18" customHeight="1" x14ac:dyDescent="0.25">
      <c r="A6" s="45" t="s">
        <v>288</v>
      </c>
      <c r="B6" s="3"/>
      <c r="C6" s="3"/>
      <c r="D6" s="3"/>
      <c r="E6" s="3"/>
      <c r="F6" s="3"/>
      <c r="G6" s="3" t="s">
        <v>287</v>
      </c>
      <c r="H6" s="3"/>
      <c r="I6" s="3"/>
    </row>
    <row r="7" spans="1:9" ht="18" customHeight="1" x14ac:dyDescent="0.25">
      <c r="A7" s="45" t="s">
        <v>289</v>
      </c>
      <c r="B7" s="3"/>
      <c r="C7" s="3"/>
      <c r="D7" s="3"/>
      <c r="E7" s="3"/>
      <c r="F7" s="3"/>
      <c r="G7" s="3" t="s">
        <v>287</v>
      </c>
      <c r="H7" s="3"/>
      <c r="I7" s="3"/>
    </row>
    <row r="8" spans="1:9" ht="18" customHeight="1" x14ac:dyDescent="0.25">
      <c r="A8" s="45" t="s">
        <v>290</v>
      </c>
      <c r="B8" s="3"/>
      <c r="C8" s="3"/>
      <c r="D8" s="3"/>
      <c r="E8" s="3"/>
      <c r="F8" s="3"/>
      <c r="G8" s="3" t="s">
        <v>287</v>
      </c>
      <c r="H8" s="3"/>
      <c r="I8" s="3"/>
    </row>
    <row r="9" spans="1:9" ht="18" customHeight="1" x14ac:dyDescent="0.25">
      <c r="A9" s="45" t="s">
        <v>291</v>
      </c>
      <c r="B9" s="3"/>
      <c r="C9" s="3"/>
      <c r="D9" s="3"/>
      <c r="E9" s="3"/>
      <c r="F9" s="3"/>
      <c r="G9" s="3" t="s">
        <v>287</v>
      </c>
      <c r="H9" s="3"/>
      <c r="I9" s="3"/>
    </row>
    <row r="10" spans="1:9" ht="18" customHeight="1" x14ac:dyDescent="0.25">
      <c r="A10" s="45" t="s">
        <v>292</v>
      </c>
      <c r="B10" s="3"/>
      <c r="C10" s="3"/>
      <c r="D10" s="3"/>
      <c r="E10" s="3"/>
      <c r="F10" s="3"/>
      <c r="G10" s="3" t="s">
        <v>287</v>
      </c>
      <c r="H10" s="3"/>
      <c r="I10" s="3"/>
    </row>
    <row r="11" spans="1:9" ht="18" customHeight="1" x14ac:dyDescent="0.25">
      <c r="A11" s="45" t="s">
        <v>293</v>
      </c>
      <c r="B11" s="3"/>
      <c r="C11" s="3"/>
      <c r="D11" s="3"/>
      <c r="E11" s="3"/>
      <c r="F11" s="3"/>
      <c r="G11" s="3" t="s">
        <v>287</v>
      </c>
      <c r="H11" s="3"/>
      <c r="I11" s="3"/>
    </row>
    <row r="12" spans="1:9" ht="18" customHeight="1" x14ac:dyDescent="0.25">
      <c r="A12" s="45" t="s">
        <v>294</v>
      </c>
      <c r="B12" s="3"/>
      <c r="C12" s="3"/>
      <c r="D12" s="3"/>
      <c r="E12" s="3"/>
      <c r="F12" s="3"/>
      <c r="G12" s="3" t="s">
        <v>287</v>
      </c>
      <c r="H12" s="3"/>
      <c r="I12" s="3"/>
    </row>
    <row r="13" spans="1:9" ht="18" customHeight="1" x14ac:dyDescent="0.25">
      <c r="A13" s="45" t="s">
        <v>295</v>
      </c>
      <c r="B13" s="3"/>
      <c r="C13" s="3"/>
      <c r="D13" s="3"/>
      <c r="E13" s="3"/>
      <c r="F13" s="3"/>
      <c r="G13" s="3" t="s">
        <v>287</v>
      </c>
      <c r="H13" s="3"/>
      <c r="I13" s="3"/>
    </row>
    <row r="14" spans="1:9" ht="18" customHeight="1" x14ac:dyDescent="0.25">
      <c r="A14" s="45" t="s">
        <v>296</v>
      </c>
      <c r="B14" s="3"/>
      <c r="C14" s="3"/>
      <c r="D14" s="3"/>
      <c r="E14" s="3"/>
      <c r="F14" s="3"/>
      <c r="G14" s="3" t="s">
        <v>287</v>
      </c>
      <c r="H14" s="3"/>
      <c r="I14" s="3"/>
    </row>
    <row r="15" spans="1:9" ht="18" customHeight="1" x14ac:dyDescent="0.25">
      <c r="A15" s="45" t="s">
        <v>297</v>
      </c>
      <c r="B15" s="3"/>
      <c r="C15" s="3"/>
      <c r="D15" s="3"/>
      <c r="E15" s="3"/>
      <c r="F15" s="3"/>
      <c r="G15" s="3" t="s">
        <v>287</v>
      </c>
      <c r="H15" s="3"/>
      <c r="I15" s="3"/>
    </row>
    <row r="16" spans="1:9" ht="18" customHeight="1" x14ac:dyDescent="0.25">
      <c r="A16" s="45" t="s">
        <v>298</v>
      </c>
      <c r="B16" s="3"/>
      <c r="C16" s="3"/>
      <c r="D16" s="3"/>
      <c r="E16" s="3"/>
      <c r="F16" s="3"/>
      <c r="G16" s="3" t="s">
        <v>287</v>
      </c>
      <c r="H16" s="3"/>
      <c r="I16" s="3"/>
    </row>
    <row r="17" spans="1:9" ht="18" customHeight="1" x14ac:dyDescent="0.25">
      <c r="A17" s="45" t="s">
        <v>299</v>
      </c>
      <c r="B17" s="3"/>
      <c r="C17" s="3"/>
      <c r="D17" s="3"/>
      <c r="E17" s="3"/>
      <c r="F17" s="3"/>
      <c r="G17" s="3" t="s">
        <v>287</v>
      </c>
      <c r="H17" s="3"/>
      <c r="I17" s="3"/>
    </row>
    <row r="18" spans="1:9" ht="18" customHeight="1" x14ac:dyDescent="0.25">
      <c r="A18" s="45" t="s">
        <v>300</v>
      </c>
      <c r="B18" s="3"/>
      <c r="C18" s="3"/>
      <c r="D18" s="3"/>
      <c r="E18" s="3"/>
      <c r="F18" s="3"/>
      <c r="G18" s="3" t="s">
        <v>287</v>
      </c>
      <c r="H18" s="3"/>
      <c r="I18" s="3"/>
    </row>
    <row r="19" spans="1:9" ht="18" customHeight="1" x14ac:dyDescent="0.25">
      <c r="A19" s="45" t="s">
        <v>301</v>
      </c>
      <c r="B19" s="3"/>
      <c r="C19" s="3"/>
      <c r="D19" s="3"/>
      <c r="E19" s="3"/>
      <c r="F19" s="3"/>
      <c r="G19" s="3" t="s">
        <v>287</v>
      </c>
      <c r="H19" s="3"/>
      <c r="I19" s="3"/>
    </row>
    <row r="20" spans="1:9" ht="18" customHeight="1" x14ac:dyDescent="0.25">
      <c r="A20" s="45" t="s">
        <v>302</v>
      </c>
      <c r="B20" s="3"/>
      <c r="C20" s="3"/>
      <c r="D20" s="3"/>
      <c r="E20" s="3"/>
      <c r="F20" s="3"/>
      <c r="G20" s="3" t="s">
        <v>287</v>
      </c>
      <c r="H20" s="3"/>
      <c r="I20" s="3"/>
    </row>
    <row r="21" spans="1:9" ht="18" customHeight="1" x14ac:dyDescent="0.25">
      <c r="A21" s="45" t="s">
        <v>303</v>
      </c>
      <c r="B21" s="3"/>
      <c r="C21" s="3"/>
      <c r="D21" s="3"/>
      <c r="E21" s="3"/>
      <c r="F21" s="3"/>
      <c r="G21" s="3" t="s">
        <v>287</v>
      </c>
      <c r="H21" s="3"/>
      <c r="I21" s="3"/>
    </row>
    <row r="22" spans="1:9" ht="18" customHeight="1" x14ac:dyDescent="0.25">
      <c r="A22" s="45" t="s">
        <v>304</v>
      </c>
      <c r="B22" s="3"/>
      <c r="C22" s="3"/>
      <c r="D22" s="3"/>
      <c r="E22" s="3"/>
      <c r="F22" s="3"/>
      <c r="G22" s="3" t="s">
        <v>287</v>
      </c>
      <c r="H22" s="3"/>
      <c r="I22" s="3"/>
    </row>
    <row r="23" spans="1:9" ht="18" customHeight="1" x14ac:dyDescent="0.25">
      <c r="A23" s="45" t="s">
        <v>305</v>
      </c>
      <c r="B23" s="3"/>
      <c r="C23" s="3"/>
      <c r="D23" s="3"/>
      <c r="E23" s="3"/>
      <c r="F23" s="3"/>
      <c r="G23" s="3" t="s">
        <v>287</v>
      </c>
      <c r="H23" s="3"/>
      <c r="I23" s="3"/>
    </row>
    <row r="24" spans="1:9" ht="18" customHeight="1" x14ac:dyDescent="0.25">
      <c r="A24" s="45" t="s">
        <v>306</v>
      </c>
      <c r="B24" s="3"/>
      <c r="C24" s="3"/>
      <c r="D24" s="3"/>
      <c r="E24" s="3"/>
      <c r="F24" s="3"/>
      <c r="G24" s="3" t="s">
        <v>287</v>
      </c>
      <c r="H24" s="3"/>
      <c r="I24" s="3"/>
    </row>
    <row r="25" spans="1:9" ht="18" customHeight="1" x14ac:dyDescent="0.25">
      <c r="A25" s="45" t="s">
        <v>307</v>
      </c>
      <c r="B25" s="3"/>
      <c r="C25" s="3"/>
      <c r="D25" s="3"/>
      <c r="E25" s="3"/>
      <c r="F25" s="3"/>
      <c r="G25" s="3" t="s">
        <v>287</v>
      </c>
      <c r="H25" s="3"/>
      <c r="I25" s="3"/>
    </row>
    <row r="26" spans="1:9" ht="18" customHeight="1" x14ac:dyDescent="0.25">
      <c r="A26" s="45" t="s">
        <v>308</v>
      </c>
      <c r="B26" s="3"/>
      <c r="C26" s="3"/>
      <c r="D26" s="3"/>
      <c r="E26" s="3"/>
      <c r="F26" s="3"/>
      <c r="G26" s="3" t="s">
        <v>287</v>
      </c>
      <c r="H26" s="3"/>
      <c r="I26" s="3"/>
    </row>
    <row r="27" spans="1:9" ht="18" customHeight="1" x14ac:dyDescent="0.25">
      <c r="A27" s="45" t="s">
        <v>309</v>
      </c>
      <c r="B27" s="3"/>
      <c r="C27" s="3"/>
      <c r="D27" s="3"/>
      <c r="E27" s="3"/>
      <c r="F27" s="3"/>
      <c r="G27" s="3" t="s">
        <v>287</v>
      </c>
      <c r="H27" s="3"/>
      <c r="I27" s="3"/>
    </row>
    <row r="28" spans="1:9" ht="18" customHeight="1" x14ac:dyDescent="0.25">
      <c r="A28" s="45" t="s">
        <v>310</v>
      </c>
      <c r="B28" s="3"/>
      <c r="C28" s="3"/>
      <c r="D28" s="3"/>
      <c r="E28" s="3"/>
      <c r="F28" s="3"/>
      <c r="G28" s="3" t="s">
        <v>287</v>
      </c>
      <c r="H28" s="3"/>
      <c r="I28" s="3"/>
    </row>
    <row r="29" spans="1:9" ht="18" customHeight="1" x14ac:dyDescent="0.25">
      <c r="A29" s="45" t="s">
        <v>311</v>
      </c>
      <c r="B29" s="3"/>
      <c r="C29" s="3"/>
      <c r="D29" s="3"/>
      <c r="E29" s="3"/>
      <c r="F29" s="3"/>
      <c r="G29" s="3" t="s">
        <v>287</v>
      </c>
      <c r="H29" s="3"/>
      <c r="I29" s="3"/>
    </row>
    <row r="30" spans="1:9" ht="18" customHeight="1" x14ac:dyDescent="0.25">
      <c r="A30" s="45" t="s">
        <v>312</v>
      </c>
      <c r="B30" s="3"/>
      <c r="C30" s="3"/>
      <c r="D30" s="3"/>
      <c r="E30" s="3"/>
      <c r="F30" s="3"/>
      <c r="G30" s="3" t="s">
        <v>287</v>
      </c>
      <c r="H30" s="3"/>
      <c r="I30" s="3"/>
    </row>
    <row r="31" spans="1:9" ht="18" customHeight="1" x14ac:dyDescent="0.25">
      <c r="A31" s="45" t="s">
        <v>313</v>
      </c>
      <c r="B31" s="3"/>
      <c r="C31" s="3"/>
      <c r="D31" s="3"/>
      <c r="E31" s="3"/>
      <c r="F31" s="3"/>
      <c r="G31" s="3" t="s">
        <v>287</v>
      </c>
      <c r="H31" s="3"/>
      <c r="I31" s="3"/>
    </row>
    <row r="32" spans="1:9" ht="18" customHeight="1" x14ac:dyDescent="0.25">
      <c r="A32" s="45" t="s">
        <v>314</v>
      </c>
      <c r="B32" s="3"/>
      <c r="C32" s="3"/>
      <c r="D32" s="3"/>
      <c r="E32" s="3"/>
      <c r="F32" s="3"/>
      <c r="G32" s="3" t="s">
        <v>287</v>
      </c>
      <c r="H32" s="3"/>
      <c r="I32" s="3"/>
    </row>
    <row r="33" spans="1:9" ht="18" customHeight="1" x14ac:dyDescent="0.25">
      <c r="A33" s="45" t="s">
        <v>315</v>
      </c>
      <c r="B33" s="3"/>
      <c r="C33" s="3"/>
      <c r="D33" s="3"/>
      <c r="E33" s="3"/>
      <c r="F33" s="3"/>
      <c r="G33" s="3" t="s">
        <v>287</v>
      </c>
      <c r="H33" s="3"/>
      <c r="I33" s="3"/>
    </row>
    <row r="34" spans="1:9" ht="18" customHeight="1" x14ac:dyDescent="0.25">
      <c r="A34" s="45" t="s">
        <v>316</v>
      </c>
      <c r="B34" s="3"/>
      <c r="C34" s="3"/>
      <c r="D34" s="3"/>
      <c r="E34" s="3"/>
      <c r="F34" s="3"/>
      <c r="G34" s="3" t="s">
        <v>287</v>
      </c>
      <c r="H34" s="3"/>
      <c r="I34" s="3"/>
    </row>
    <row r="36" spans="1:9" x14ac:dyDescent="0.25">
      <c r="A36" s="1" t="s">
        <v>367</v>
      </c>
    </row>
  </sheetData>
  <mergeCells count="2">
    <mergeCell ref="A1:H1"/>
    <mergeCell ref="A2:H2"/>
  </mergeCells>
  <dataValidations count="2">
    <dataValidation type="list" allowBlank="1" sqref="B5:B34" xr:uid="{00000000-0002-0000-0500-000000000000}">
      <formula1>"Rates,Overheads,Infrastructure,Governance,PPIE,Data access,Partner dependency,Sponsor dependency,Value sharing,Exclusion,Other"</formula1>
      <formula2>0</formula2>
    </dataValidation>
    <dataValidation type="list" allowBlank="1" sqref="G5:G34" xr:uid="{00000000-0002-0000-0500-000001000000}">
      <formula1>"Open,Agreed,Rejected,Needs finance approval,Needs IG approval,Needs legal review"</formula1>
      <formula2>0</formula2>
    </dataValidation>
  </dataValidations>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A5A5A5"/>
  </sheetPr>
  <dimension ref="A1:H15"/>
  <sheetViews>
    <sheetView showGridLines="0" zoomScaleNormal="100" workbookViewId="0">
      <pane ySplit="4" topLeftCell="A5" activePane="bottomLeft" state="frozen"/>
      <selection pane="bottomLeft" sqref="A1:H1"/>
    </sheetView>
  </sheetViews>
  <sheetFormatPr defaultColWidth="8.7109375" defaultRowHeight="15" x14ac:dyDescent="0.25"/>
  <cols>
    <col min="1" max="1" width="45" style="1" customWidth="1"/>
    <col min="2" max="2" width="20" style="1" customWidth="1"/>
    <col min="3" max="3" width="100" style="1" customWidth="1"/>
    <col min="4" max="16384" width="8.7109375" style="1"/>
  </cols>
  <sheetData>
    <row r="1" spans="1:8" ht="27.75" customHeight="1" x14ac:dyDescent="0.25">
      <c r="A1" s="58" t="s">
        <v>317</v>
      </c>
      <c r="B1" s="58"/>
      <c r="C1" s="58"/>
      <c r="D1" s="58"/>
      <c r="E1" s="58"/>
      <c r="F1" s="58"/>
      <c r="G1" s="58"/>
      <c r="H1" s="58"/>
    </row>
    <row r="2" spans="1:8" ht="31.5" customHeight="1" x14ac:dyDescent="0.25">
      <c r="A2" s="63" t="s">
        <v>318</v>
      </c>
      <c r="B2" s="63"/>
      <c r="C2" s="63"/>
      <c r="D2" s="63"/>
      <c r="E2" s="63"/>
      <c r="F2" s="63"/>
      <c r="G2" s="63"/>
      <c r="H2" s="63"/>
    </row>
    <row r="3" spans="1:8" ht="18" customHeight="1" x14ac:dyDescent="0.25">
      <c r="A3" s="44"/>
      <c r="B3" s="44"/>
      <c r="C3" s="44"/>
      <c r="D3" s="44"/>
      <c r="E3" s="44"/>
      <c r="F3" s="44"/>
      <c r="G3" s="44"/>
      <c r="H3" s="44"/>
    </row>
    <row r="4" spans="1:8" ht="18" customHeight="1" x14ac:dyDescent="0.25">
      <c r="A4" s="21" t="s">
        <v>319</v>
      </c>
      <c r="B4" s="21" t="s">
        <v>320</v>
      </c>
      <c r="C4" s="21" t="s">
        <v>321</v>
      </c>
      <c r="D4" s="44"/>
      <c r="E4" s="44"/>
      <c r="F4" s="44"/>
      <c r="G4" s="44"/>
      <c r="H4" s="44"/>
    </row>
    <row r="5" spans="1:8" ht="18" customHeight="1" x14ac:dyDescent="0.25">
      <c r="A5" s="45" t="s">
        <v>322</v>
      </c>
      <c r="B5" s="43" t="s">
        <v>323</v>
      </c>
      <c r="C5" s="45" t="s">
        <v>324</v>
      </c>
      <c r="D5" s="44"/>
      <c r="E5" s="44"/>
      <c r="F5" s="44"/>
      <c r="G5" s="44"/>
      <c r="H5" s="44"/>
    </row>
    <row r="6" spans="1:8" ht="18" customHeight="1" x14ac:dyDescent="0.25">
      <c r="A6" s="45" t="s">
        <v>325</v>
      </c>
      <c r="B6" s="43" t="s">
        <v>326</v>
      </c>
      <c r="C6" s="45" t="s">
        <v>327</v>
      </c>
      <c r="D6" s="44"/>
      <c r="E6" s="44"/>
      <c r="F6" s="44"/>
      <c r="G6" s="44"/>
      <c r="H6" s="44"/>
    </row>
    <row r="7" spans="1:8" ht="18" customHeight="1" x14ac:dyDescent="0.25">
      <c r="A7" s="45" t="s">
        <v>328</v>
      </c>
      <c r="B7" s="43" t="s">
        <v>329</v>
      </c>
      <c r="C7" s="45" t="s">
        <v>330</v>
      </c>
      <c r="D7" s="44"/>
      <c r="E7" s="44"/>
      <c r="F7" s="44"/>
      <c r="G7" s="44"/>
      <c r="H7" s="44"/>
    </row>
    <row r="8" spans="1:8" ht="18" customHeight="1" x14ac:dyDescent="0.25">
      <c r="A8" s="45" t="s">
        <v>331</v>
      </c>
      <c r="B8" s="43" t="s">
        <v>332</v>
      </c>
      <c r="C8" s="45" t="s">
        <v>333</v>
      </c>
      <c r="D8" s="44"/>
      <c r="E8" s="44"/>
      <c r="F8" s="44"/>
      <c r="G8" s="44"/>
      <c r="H8" s="44"/>
    </row>
    <row r="9" spans="1:8" ht="18" customHeight="1" x14ac:dyDescent="0.25">
      <c r="A9" s="45" t="s">
        <v>334</v>
      </c>
      <c r="B9" s="43" t="s">
        <v>335</v>
      </c>
      <c r="C9" s="45" t="s">
        <v>336</v>
      </c>
      <c r="D9" s="44"/>
      <c r="E9" s="44"/>
      <c r="F9" s="44"/>
      <c r="G9" s="44"/>
      <c r="H9" s="44"/>
    </row>
    <row r="10" spans="1:8" ht="18" customHeight="1" x14ac:dyDescent="0.25">
      <c r="A10" s="45" t="s">
        <v>337</v>
      </c>
      <c r="B10" s="43" t="s">
        <v>338</v>
      </c>
      <c r="C10" s="45" t="s">
        <v>339</v>
      </c>
      <c r="D10" s="44"/>
      <c r="E10" s="44"/>
      <c r="F10" s="44"/>
      <c r="G10" s="44"/>
      <c r="H10" s="44"/>
    </row>
    <row r="11" spans="1:8" ht="18" customHeight="1" x14ac:dyDescent="0.25">
      <c r="A11" s="45" t="s">
        <v>340</v>
      </c>
      <c r="B11" s="43" t="s">
        <v>341</v>
      </c>
      <c r="C11" s="45" t="s">
        <v>342</v>
      </c>
      <c r="D11" s="44"/>
      <c r="E11" s="44"/>
      <c r="F11" s="44"/>
      <c r="G11" s="44"/>
      <c r="H11" s="44"/>
    </row>
    <row r="12" spans="1:8" ht="18" customHeight="1" x14ac:dyDescent="0.25">
      <c r="A12" s="45" t="s">
        <v>343</v>
      </c>
      <c r="B12" s="43" t="s">
        <v>344</v>
      </c>
      <c r="C12" s="45" t="s">
        <v>345</v>
      </c>
      <c r="D12" s="44"/>
      <c r="E12" s="44"/>
      <c r="F12" s="44"/>
      <c r="G12" s="44"/>
      <c r="H12" s="44"/>
    </row>
    <row r="13" spans="1:8" ht="18" customHeight="1" x14ac:dyDescent="0.25">
      <c r="A13" s="45" t="s">
        <v>346</v>
      </c>
      <c r="B13" s="43" t="s">
        <v>347</v>
      </c>
      <c r="C13" s="45" t="s">
        <v>348</v>
      </c>
      <c r="D13" s="44"/>
      <c r="E13" s="44"/>
      <c r="F13" s="44"/>
      <c r="G13" s="44"/>
      <c r="H13" s="44"/>
    </row>
    <row r="14" spans="1:8" x14ac:dyDescent="0.25">
      <c r="A14" s="45"/>
      <c r="B14" s="43"/>
      <c r="C14" s="45"/>
      <c r="D14" s="44"/>
      <c r="E14" s="44"/>
      <c r="F14" s="44"/>
      <c r="G14" s="44"/>
      <c r="H14" s="44"/>
    </row>
    <row r="15" spans="1:8" x14ac:dyDescent="0.25">
      <c r="A15" s="1" t="s">
        <v>367</v>
      </c>
    </row>
  </sheetData>
  <mergeCells count="2">
    <mergeCell ref="A1:H1"/>
    <mergeCell ref="A2:H2"/>
  </mergeCells>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1890BF50C95CB4C966B9DC412D924E5" ma:contentTypeVersion="10" ma:contentTypeDescription="Create a new document." ma:contentTypeScope="" ma:versionID="6e33e83a951b39cb4485e5ecd802f63a">
  <xsd:schema xmlns:xsd="http://www.w3.org/2001/XMLSchema" xmlns:xs="http://www.w3.org/2001/XMLSchema" xmlns:p="http://schemas.microsoft.com/office/2006/metadata/properties" xmlns:ns2="08b1c211-282c-4c26-afe4-2813af8ba42d" xmlns:ns3="9fd56aec-3e42-4f36-9db8-438df28a4160" targetNamespace="http://schemas.microsoft.com/office/2006/metadata/properties" ma:root="true" ma:fieldsID="36b948e1054e8645d4a95a4969196c79" ns2:_="" ns3:_="">
    <xsd:import namespace="08b1c211-282c-4c26-afe4-2813af8ba42d"/>
    <xsd:import namespace="9fd56aec-3e42-4f36-9db8-438df28a416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b1c211-282c-4c26-afe4-2813af8ba4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f78f6a4-3651-4e38-bca4-9953853fd41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d56aec-3e42-4f36-9db8-438df28a416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3cfdf73-be85-4a9a-8fa9-7072642d5c28}" ma:internalName="TaxCatchAll" ma:showField="CatchAllData" ma:web="9fd56aec-3e42-4f36-9db8-438df28a41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8b1c211-282c-4c26-afe4-2813af8ba42d">
      <Terms xmlns="http://schemas.microsoft.com/office/infopath/2007/PartnerControls"/>
    </lcf76f155ced4ddcb4097134ff3c332f>
    <TaxCatchAll xmlns="9fd56aec-3e42-4f36-9db8-438df28a4160" xsi:nil="true"/>
  </documentManagement>
</p:properties>
</file>

<file path=customXml/itemProps1.xml><?xml version="1.0" encoding="utf-8"?>
<ds:datastoreItem xmlns:ds="http://schemas.openxmlformats.org/officeDocument/2006/customXml" ds:itemID="{C5AE5E88-E210-4FED-ABF3-338A3C714D3D}">
  <ds:schemaRefs>
    <ds:schemaRef ds:uri="http://schemas.microsoft.com/sharepoint/v3/contenttype/forms"/>
  </ds:schemaRefs>
</ds:datastoreItem>
</file>

<file path=customXml/itemProps2.xml><?xml version="1.0" encoding="utf-8"?>
<ds:datastoreItem xmlns:ds="http://schemas.openxmlformats.org/officeDocument/2006/customXml" ds:itemID="{F6462876-B26F-4FE3-84FD-EBC02381E7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b1c211-282c-4c26-afe4-2813af8ba42d"/>
    <ds:schemaRef ds:uri="9fd56aec-3e42-4f36-9db8-438df28a4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1535DA-BDA3-4FEA-A0AA-2FA4B529E33C}">
  <ds:schemaRefs>
    <ds:schemaRef ds:uri="http://schemas.microsoft.com/office/2006/metadata/properties"/>
    <ds:schemaRef ds:uri="http://schemas.microsoft.com/office/infopath/2007/PartnerControls"/>
    <ds:schemaRef ds:uri="08b1c211-282c-4c26-afe4-2813af8ba42d"/>
    <ds:schemaRef ds:uri="9fd56aec-3e42-4f36-9db8-438df28a416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READ ME FIRST</vt:lpstr>
      <vt:lpstr>Project Setup</vt:lpstr>
      <vt:lpstr>Costing Template</vt:lpstr>
      <vt:lpstr>Quote Summary</vt:lpstr>
      <vt:lpstr>AfC Pay Scales</vt:lpstr>
      <vt:lpstr>Role Rates</vt:lpstr>
      <vt:lpstr>Assumptions Log</vt:lpstr>
      <vt:lpstr>Sources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Helen Cole</dc:creator>
  <cp:keywords/>
  <dc:description/>
  <cp:lastModifiedBy>Helen Cole</cp:lastModifiedBy>
  <cp:revision>0</cp:revision>
  <dcterms:created xsi:type="dcterms:W3CDTF">2026-07-23T10:17:32Z</dcterms:created>
  <dcterms:modified xsi:type="dcterms:W3CDTF">2026-09-25T13:31:45Z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0x01010091890BF50C95CB4C966B9DC412D924E5</vt:lpwstr>
  </property>
  <property fmtid="{D5CDD505-2E9C-101B-9397-08002B2CF9AE}" pid="3" name="MediaServiceImageTags">
    <vt:lpwstr/>
  </property>
</Properties>
</file>